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2560" windowHeight="11040" activeTab="0"/>
  </bookViews>
  <sheets>
    <sheet name="結果報告書" sheetId="1" r:id="rId1"/>
    <sheet name="別紙（詳細報告）" sheetId="2" r:id="rId2"/>
  </sheets>
  <definedNames>
    <definedName name="_xlnm.Print_Area" localSheetId="0">'結果報告書'!$A$1:$AQ$40</definedName>
  </definedNames>
  <calcPr fullCalcOnLoad="1" fullPrecision="0"/>
</workbook>
</file>

<file path=xl/comments1.xml><?xml version="1.0" encoding="utf-8"?>
<comments xmlns="http://schemas.openxmlformats.org/spreadsheetml/2006/main">
  <authors>
    <author>山田陽一朗</author>
  </authors>
  <commentList>
    <comment ref="C3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C3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C9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9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C10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10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D12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B9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M9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9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10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10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N12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W9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9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10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10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X12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1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1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1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1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1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14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14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14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14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14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D16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N16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X16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C17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17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17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17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17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17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C18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18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18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18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18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18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D20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N20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X20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C21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21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21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21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21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21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C2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2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2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2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2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2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D24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N24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X24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L3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3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3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3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32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L3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M3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V3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W3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AF33" authorId="0">
      <text>
        <r>
          <rPr>
            <b/>
            <sz val="9"/>
            <rFont val="ＭＳ Ｐゴシック"/>
            <family val="3"/>
          </rPr>
          <t>フルネームで</t>
        </r>
      </text>
    </comment>
    <comment ref="D35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N35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X35" authorId="0">
      <text>
        <r>
          <rPr>
            <b/>
            <sz val="9"/>
            <rFont val="ＭＳ Ｐゴシック"/>
            <family val="3"/>
          </rPr>
          <t>200*/**/**形式で</t>
        </r>
      </text>
    </comment>
    <comment ref="B13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B17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B21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<sst xmlns="http://schemas.openxmlformats.org/spreadsheetml/2006/main" count="259" uniqueCount="152">
  <si>
    <t>会場名</t>
  </si>
  <si>
    <t>選手氏名</t>
  </si>
  <si>
    <t>(</t>
  </si>
  <si>
    <t>)</t>
  </si>
  <si>
    <t>－</t>
  </si>
  <si>
    <t>取得</t>
  </si>
  <si>
    <t>試合率</t>
  </si>
  <si>
    <t>セット率</t>
  </si>
  <si>
    <t>ゲーム率</t>
  </si>
  <si>
    <t>試合日</t>
  </si>
  <si>
    <t>第２試合</t>
  </si>
  <si>
    <t>第１試合</t>
  </si>
  <si>
    <t>第３試合</t>
  </si>
  <si>
    <t>/</t>
  </si>
  <si>
    <t>相手チーム</t>
  </si>
  <si>
    <t>/</t>
  </si>
  <si>
    <t>集計及び</t>
  </si>
  <si>
    <t>枚方クラブ</t>
  </si>
  <si>
    <t>梶原　博樹</t>
  </si>
  <si>
    <t>宮原　茂利</t>
  </si>
  <si>
    <t>忠田　淑子</t>
  </si>
  <si>
    <t>部リーグ</t>
  </si>
  <si>
    <t>勝率</t>
  </si>
  <si>
    <t>勝</t>
  </si>
  <si>
    <t>敗</t>
  </si>
  <si>
    <t>自チーム</t>
  </si>
  <si>
    <t>セット</t>
  </si>
  <si>
    <t>ゲーム</t>
  </si>
  <si>
    <t>自チーム</t>
  </si>
  <si>
    <t>第１戦</t>
  </si>
  <si>
    <t>第２戦</t>
  </si>
  <si>
    <t>第３戦</t>
  </si>
  <si>
    <t>第４戦</t>
  </si>
  <si>
    <t>【記入例】</t>
  </si>
  <si>
    <t>相手チーム</t>
  </si>
  <si>
    <t>第○戦第○試合</t>
  </si>
  <si>
    <t>詳細報告</t>
  </si>
  <si>
    <t>第４戦第３試合</t>
  </si>
  <si>
    <t>第１戦第３試合</t>
  </si>
  <si>
    <t>失格負け、未消化の理由</t>
  </si>
  <si>
    <t>試合番号</t>
  </si>
  <si>
    <t>結果</t>
  </si>
  <si>
    <t>試合棄権（不戦敗）の理由</t>
  </si>
  <si>
    <t>別紙</t>
  </si>
  <si>
    <t>自チーム団体名</t>
  </si>
  <si>
    <t>理由</t>
  </si>
  <si>
    <t>団　体　名</t>
  </si>
  <si>
    <t>対戦番号</t>
  </si>
  <si>
    <t>（第○戦）</t>
  </si>
  <si>
    <t>（第○試合）</t>
  </si>
  <si>
    <t>＜詳細報告書＞</t>
  </si>
  <si>
    <t>第２戦第１試合</t>
  </si>
  <si>
    <t>途中棄権（RET）のカウント</t>
  </si>
  <si>
    <t>TB</t>
  </si>
  <si>
    <t>庭友会A</t>
  </si>
  <si>
    <t>UP-TO C</t>
  </si>
  <si>
    <t>わにパワーズ</t>
  </si>
  <si>
    <t>GATT1</t>
  </si>
  <si>
    <t>ブレイクポイント</t>
  </si>
  <si>
    <t>TCC</t>
  </si>
  <si>
    <t>2002テニスのおじさま</t>
  </si>
  <si>
    <t>GATT2</t>
  </si>
  <si>
    <t>のっしんぐ</t>
  </si>
  <si>
    <t>今中テニスファミリーB</t>
  </si>
  <si>
    <t>リ・ニューアル</t>
  </si>
  <si>
    <t>コマツA</t>
  </si>
  <si>
    <t>フォーシーズン</t>
  </si>
  <si>
    <t>獨協2001</t>
  </si>
  <si>
    <t>コマツKTSM-C</t>
  </si>
  <si>
    <t>結果の集計　※１</t>
  </si>
  <si>
    <t>※２</t>
  </si>
  <si>
    <t>※２　詳細報告欄には、途中棄権（RET）、試合棄権（不戦敗）、失格負け、未消化の試合について、その内容を記入すること。記入欄が足らないときは、別紙に記載してください。</t>
  </si>
  <si>
    <t>※１　取得試合率＝勝利試合数／自チーム全試合数、　取得セット率＝取得セット数／プレーした全セット数、　取得ゲーム率＝取得ゲーム数／プレーした全ゲーム数</t>
  </si>
  <si>
    <t>（例）日程調整が合わず未消化</t>
  </si>
  <si>
    <t>（例）自チーム選手が急に来れなくなった</t>
  </si>
  <si>
    <t>NATSUHA s.p.</t>
  </si>
  <si>
    <t>宇宙エース</t>
  </si>
  <si>
    <t>ＰＡＩ</t>
  </si>
  <si>
    <t>ラピッドウェーブＨＳＣ</t>
  </si>
  <si>
    <t>f.</t>
  </si>
  <si>
    <t>EXEDY　テニスクラブ</t>
  </si>
  <si>
    <t>みんなのテニス</t>
  </si>
  <si>
    <t>枚方市テニス協会</t>
  </si>
  <si>
    <t>杉井　富美枝</t>
  </si>
  <si>
    <t>海家　秀夫</t>
  </si>
  <si>
    <t>森村　亜由</t>
  </si>
  <si>
    <t>佐藤　博子</t>
  </si>
  <si>
    <t>田中　正栄</t>
  </si>
  <si>
    <t>ブロック　幹事チーム（枚方市テニス協会）　行</t>
  </si>
  <si>
    <t>クボタA</t>
  </si>
  <si>
    <t>新撰組Ａ</t>
  </si>
  <si>
    <t>コマツＢ</t>
  </si>
  <si>
    <t>新撰組オールド</t>
  </si>
  <si>
    <t>team「はなまる」</t>
  </si>
  <si>
    <t>ゴールド・パピヨンズ</t>
  </si>
  <si>
    <t>スーパーショット</t>
  </si>
  <si>
    <t>ハンスマ</t>
  </si>
  <si>
    <t>アンフィニ</t>
  </si>
  <si>
    <t>伊加賀スポーツセンター</t>
  </si>
  <si>
    <t>サンクラブ</t>
  </si>
  <si>
    <t>チームフォレスト</t>
  </si>
  <si>
    <t>アップダウン</t>
  </si>
  <si>
    <t>三國産業</t>
  </si>
  <si>
    <t>チーム渋高ＯＢ</t>
  </si>
  <si>
    <t>麦笑</t>
  </si>
  <si>
    <t>藤本　誠司</t>
  </si>
  <si>
    <t>北村　美佐緒</t>
  </si>
  <si>
    <t>EMTC</t>
  </si>
  <si>
    <t>コマツS</t>
  </si>
  <si>
    <t>サンフレンズJr</t>
  </si>
  <si>
    <t>MRTC</t>
  </si>
  <si>
    <t>新家　周三</t>
  </si>
  <si>
    <t>パナソニックスポーツセンター</t>
  </si>
  <si>
    <t>王仁公園コート</t>
  </si>
  <si>
    <t>香里グリーンTC-C</t>
  </si>
  <si>
    <t>プリーズスマッシュ</t>
  </si>
  <si>
    <t>オーシャンズL&amp;M</t>
  </si>
  <si>
    <t>ヴィンテージ</t>
  </si>
  <si>
    <t>チームスマッシュ！</t>
  </si>
  <si>
    <t>ヴィクトワール</t>
  </si>
  <si>
    <t>KDC-TC B</t>
  </si>
  <si>
    <t>成瀬　智仁</t>
  </si>
  <si>
    <t>フジモリ会</t>
  </si>
  <si>
    <t>KDC-TC A</t>
  </si>
  <si>
    <t>HCCテニスアベニュー</t>
  </si>
  <si>
    <t>HASH+plus</t>
  </si>
  <si>
    <t>de・corazon</t>
  </si>
  <si>
    <t>（例）31,RET</t>
  </si>
  <si>
    <t>グランドスラム</t>
  </si>
  <si>
    <t>水曜どうでしょう</t>
  </si>
  <si>
    <t>ぱっしょん</t>
  </si>
  <si>
    <t>KDC-TC G</t>
  </si>
  <si>
    <t>KTSMむこうがわ</t>
  </si>
  <si>
    <t>枚方テニスリーグ2022　対戦結果報告書［５チームリーグ代表者用］</t>
  </si>
  <si>
    <t>枚方テニスリーグ2022参加チーム</t>
  </si>
  <si>
    <t>脱ミシュラン</t>
  </si>
  <si>
    <t>FELLOWS</t>
  </si>
  <si>
    <t>パナソニックEW A</t>
  </si>
  <si>
    <t>イージーズ</t>
  </si>
  <si>
    <t>米丸組トータスラン</t>
  </si>
  <si>
    <t>PALETTE</t>
  </si>
  <si>
    <t>W.T.C-A’</t>
  </si>
  <si>
    <t>PK</t>
  </si>
  <si>
    <t>のっしんぐ２</t>
  </si>
  <si>
    <t>パナソニックEW B</t>
  </si>
  <si>
    <t>香里園ローンテニスクラブ</t>
  </si>
  <si>
    <t>W.T.C-B’</t>
  </si>
  <si>
    <t>クリップ</t>
  </si>
  <si>
    <t>Cｏｌｏｒｓ</t>
  </si>
  <si>
    <t>※チーム代表者は、この報告書を枚方市テニス協会ホームページの「協会へのメール」にて送信（件名：枚方テニスリーグ2022結果報告）するか、あるいは、枚方市テニス協会へ郵送または、提出してください。</t>
  </si>
  <si>
    <t>※郵送の宛先：〒573-0042 枚方市村野西町5-1（サプリ村野スポーツセンター）（公財）枚方市スポーツ協会内 枚方市テニス協会　★郵送の場合「枚方テニスリーグ2022　○部－×ブロック　結果在中」と明記ください。</t>
  </si>
  <si>
    <r>
      <t>【提出について】</t>
    </r>
    <r>
      <rPr>
        <b/>
        <sz val="11"/>
        <rFont val="ＭＳ ゴシック"/>
        <family val="3"/>
      </rPr>
      <t>＜提出期日　2023/03/1＞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</si>
</sst>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\ 0\-0\ 0"/>
    <numFmt numFmtId="178" formatCode="#\ ?/30"/>
    <numFmt numFmtId="179" formatCode="#\ ???/???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6">
    <font>
      <sz val="10.5"/>
      <name val="ｺﾞｼｯｸ"/>
      <family val="3"/>
    </font>
    <font>
      <b/>
      <sz val="10.5"/>
      <name val="ｺﾞｼｯｸ"/>
      <family val="3"/>
    </font>
    <font>
      <i/>
      <sz val="10.5"/>
      <name val="ｺﾞｼｯｸ"/>
      <family val="3"/>
    </font>
    <font>
      <b/>
      <i/>
      <sz val="10.5"/>
      <name val="ｺﾞｼｯｸ"/>
      <family val="3"/>
    </font>
    <font>
      <sz val="6"/>
      <name val="ｺﾞｼｯｸ"/>
      <family val="3"/>
    </font>
    <font>
      <sz val="2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0.5"/>
      <color indexed="12"/>
      <name val="ｺﾞｼｯｸ"/>
      <family val="3"/>
    </font>
    <font>
      <u val="single"/>
      <sz val="10.5"/>
      <color indexed="36"/>
      <name val="ｺﾞｼｯｸ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ｺﾞｼｯｸ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dotted"/>
      <bottom style="thin"/>
      <diagonal style="thin"/>
    </border>
    <border diagonalDown="1">
      <left style="thin"/>
      <right style="medium"/>
      <top style="dotted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dotted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 style="thick"/>
      <bottom style="dotted"/>
    </border>
    <border>
      <left style="thin"/>
      <right style="medium"/>
      <top style="thick"/>
      <bottom style="dotted"/>
    </border>
    <border>
      <left style="medium"/>
      <right style="thin"/>
      <top style="thick"/>
      <bottom style="thin"/>
    </border>
    <border>
      <left style="dotted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dotted"/>
      <top style="thick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ck"/>
    </border>
    <border>
      <left style="dotted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 style="dotted"/>
      <right style="thin"/>
      <top style="thick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right" vertical="center"/>
    </xf>
    <xf numFmtId="0" fontId="7" fillId="0" borderId="25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33" borderId="27" xfId="0" applyNumberFormat="1" applyFont="1" applyFill="1" applyBorder="1" applyAlignment="1" applyProtection="1">
      <alignment horizontal="left" vertical="center"/>
      <protection locked="0"/>
    </xf>
    <xf numFmtId="0" fontId="7" fillId="33" borderId="28" xfId="0" applyNumberFormat="1" applyFont="1" applyFill="1" applyBorder="1" applyAlignment="1" applyProtection="1">
      <alignment horizontal="left"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NumberFormat="1" applyFont="1" applyFill="1" applyBorder="1" applyAlignment="1" applyProtection="1">
      <alignment horizontal="left" vertical="center"/>
      <protection locked="0"/>
    </xf>
    <xf numFmtId="0" fontId="7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14" xfId="0" applyNumberFormat="1" applyFont="1" applyFill="1" applyBorder="1" applyAlignment="1" applyProtection="1">
      <alignment vertical="center"/>
      <protection locked="0"/>
    </xf>
    <xf numFmtId="0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7" fillId="33" borderId="34" xfId="0" applyNumberFormat="1" applyFont="1" applyFill="1" applyBorder="1" applyAlignment="1">
      <alignment horizontal="left" vertical="center"/>
    </xf>
    <xf numFmtId="0" fontId="7" fillId="33" borderId="28" xfId="0" applyNumberFormat="1" applyFont="1" applyFill="1" applyBorder="1" applyAlignment="1">
      <alignment horizontal="left" vertical="center"/>
    </xf>
    <xf numFmtId="0" fontId="7" fillId="33" borderId="29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left" vertical="center"/>
    </xf>
    <xf numFmtId="0" fontId="7" fillId="33" borderId="31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4" xfId="0" applyNumberFormat="1" applyFont="1" applyFill="1" applyBorder="1" applyAlignment="1" applyProtection="1" quotePrefix="1">
      <alignment vertical="center"/>
      <protection locked="0"/>
    </xf>
    <xf numFmtId="0" fontId="7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4" borderId="22" xfId="0" applyNumberFormat="1" applyFont="1" applyFill="1" applyBorder="1" applyAlignment="1" applyProtection="1">
      <alignment horizontal="center" vertical="center"/>
      <protection locked="0"/>
    </xf>
    <xf numFmtId="0" fontId="7" fillId="34" borderId="40" xfId="0" applyNumberFormat="1" applyFont="1" applyFill="1" applyBorder="1" applyAlignment="1" applyProtection="1">
      <alignment horizontal="center" vertical="center"/>
      <protection locked="0"/>
    </xf>
    <xf numFmtId="0" fontId="7" fillId="34" borderId="41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 applyProtection="1">
      <alignment horizontal="center" vertical="center"/>
      <protection locked="0"/>
    </xf>
    <xf numFmtId="0" fontId="7" fillId="34" borderId="41" xfId="0" applyNumberFormat="1" applyFont="1" applyFill="1" applyBorder="1" applyAlignment="1">
      <alignment horizontal="right" vertical="center"/>
    </xf>
    <xf numFmtId="0" fontId="7" fillId="34" borderId="41" xfId="0" applyNumberFormat="1" applyFont="1" applyFill="1" applyBorder="1" applyAlignment="1" applyProtection="1">
      <alignment horizontal="center" vertical="center"/>
      <protection locked="0"/>
    </xf>
    <xf numFmtId="0" fontId="7" fillId="34" borderId="42" xfId="0" applyNumberFormat="1" applyFont="1" applyFill="1" applyBorder="1" applyAlignment="1">
      <alignment vertical="center"/>
    </xf>
    <xf numFmtId="0" fontId="7" fillId="34" borderId="37" xfId="0" applyNumberFormat="1" applyFont="1" applyFill="1" applyBorder="1" applyAlignment="1">
      <alignment horizontal="center" vertical="center"/>
    </xf>
    <xf numFmtId="0" fontId="7" fillId="34" borderId="38" xfId="0" applyNumberFormat="1" applyFont="1" applyFill="1" applyBorder="1" applyAlignment="1">
      <alignment horizontal="center" vertical="center"/>
    </xf>
    <xf numFmtId="0" fontId="7" fillId="34" borderId="39" xfId="0" applyNumberFormat="1" applyFont="1" applyFill="1" applyBorder="1" applyAlignment="1">
      <alignment horizontal="center" vertical="center"/>
    </xf>
    <xf numFmtId="0" fontId="7" fillId="34" borderId="38" xfId="0" applyNumberFormat="1" applyFont="1" applyFill="1" applyBorder="1" applyAlignment="1">
      <alignment horizontal="right" vertical="center"/>
    </xf>
    <xf numFmtId="0" fontId="7" fillId="34" borderId="38" xfId="0" applyNumberFormat="1" applyFont="1" applyFill="1" applyBorder="1" applyAlignment="1">
      <alignment vertical="center"/>
    </xf>
    <xf numFmtId="0" fontId="7" fillId="34" borderId="40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vertical="center"/>
    </xf>
    <xf numFmtId="0" fontId="19" fillId="0" borderId="0" xfId="0" applyFont="1" applyFill="1" applyAlignment="1">
      <alignment shrinkToFit="1"/>
    </xf>
    <xf numFmtId="0" fontId="7" fillId="33" borderId="43" xfId="0" applyNumberFormat="1" applyFont="1" applyFill="1" applyBorder="1" applyAlignment="1" applyProtection="1">
      <alignment horizontal="left" vertical="center"/>
      <protection locked="0"/>
    </xf>
    <xf numFmtId="0" fontId="7" fillId="33" borderId="44" xfId="0" applyNumberFormat="1" applyFont="1" applyFill="1" applyBorder="1" applyAlignment="1" applyProtection="1">
      <alignment horizontal="left" vertical="center"/>
      <protection locked="0"/>
    </xf>
    <xf numFmtId="0" fontId="7" fillId="33" borderId="45" xfId="0" applyNumberFormat="1" applyFont="1" applyFill="1" applyBorder="1" applyAlignment="1" applyProtection="1">
      <alignment horizontal="left" vertical="center"/>
      <protection locked="0"/>
    </xf>
    <xf numFmtId="0" fontId="7" fillId="33" borderId="46" xfId="0" applyNumberFormat="1" applyFont="1" applyFill="1" applyBorder="1" applyAlignment="1" applyProtection="1">
      <alignment horizontal="left" vertical="center"/>
      <protection locked="0"/>
    </xf>
    <xf numFmtId="0" fontId="7" fillId="33" borderId="47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48" xfId="0" applyNumberFormat="1" applyFont="1" applyFill="1" applyBorder="1" applyAlignment="1" applyProtection="1">
      <alignment horizontal="left" vertical="center"/>
      <protection locked="0"/>
    </xf>
    <xf numFmtId="0" fontId="6" fillId="0" borderId="49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50" xfId="0" applyNumberFormat="1" applyFont="1" applyFill="1" applyBorder="1" applyAlignment="1">
      <alignment horizontal="center" vertical="center" shrinkToFit="1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54" xfId="43" applyNumberFormat="1" applyFont="1" applyFill="1" applyBorder="1" applyAlignment="1" applyProtection="1">
      <alignment horizontal="center" vertical="center" shrinkToFit="1"/>
      <protection/>
    </xf>
    <xf numFmtId="0" fontId="6" fillId="0" borderId="55" xfId="43" applyNumberFormat="1" applyFont="1" applyFill="1" applyBorder="1" applyAlignment="1" applyProtection="1">
      <alignment horizontal="center" vertical="center" shrinkToFit="1"/>
      <protection/>
    </xf>
    <xf numFmtId="0" fontId="6" fillId="0" borderId="56" xfId="43" applyNumberFormat="1" applyFont="1" applyFill="1" applyBorder="1" applyAlignment="1" applyProtection="1">
      <alignment horizontal="center" vertical="center" shrinkToFit="1"/>
      <protection/>
    </xf>
    <xf numFmtId="0" fontId="6" fillId="0" borderId="57" xfId="0" applyNumberFormat="1" applyFont="1" applyFill="1" applyBorder="1" applyAlignment="1">
      <alignment horizontal="center" vertical="center" shrinkToFit="1"/>
    </xf>
    <xf numFmtId="0" fontId="6" fillId="0" borderId="58" xfId="0" applyNumberFormat="1" applyFont="1" applyFill="1" applyBorder="1" applyAlignment="1">
      <alignment horizontal="center" vertical="center" shrinkToFit="1"/>
    </xf>
    <xf numFmtId="0" fontId="6" fillId="0" borderId="59" xfId="0" applyNumberFormat="1" applyFont="1" applyFill="1" applyBorder="1" applyAlignment="1">
      <alignment horizontal="center" vertical="center" shrinkToFit="1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0" fontId="10" fillId="0" borderId="69" xfId="0" applyNumberFormat="1" applyFont="1" applyFill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center" vertical="center"/>
    </xf>
    <xf numFmtId="0" fontId="7" fillId="33" borderId="71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72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center" vertical="center"/>
    </xf>
    <xf numFmtId="14" fontId="7" fillId="33" borderId="71" xfId="0" applyNumberFormat="1" applyFont="1" applyFill="1" applyBorder="1" applyAlignment="1" applyProtection="1">
      <alignment horizontal="center" vertical="center"/>
      <protection locked="0"/>
    </xf>
    <xf numFmtId="14" fontId="7" fillId="33" borderId="52" xfId="0" applyNumberFormat="1" applyFont="1" applyFill="1" applyBorder="1" applyAlignment="1" applyProtection="1">
      <alignment horizontal="center" vertical="center"/>
      <protection locked="0"/>
    </xf>
    <xf numFmtId="14" fontId="7" fillId="33" borderId="76" xfId="0" applyNumberFormat="1" applyFont="1" applyFill="1" applyBorder="1" applyAlignment="1" applyProtection="1">
      <alignment horizontal="center" vertical="center"/>
      <protection locked="0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8" xfId="0" applyNumberFormat="1" applyFont="1" applyFill="1" applyBorder="1" applyAlignment="1">
      <alignment horizontal="center" vertical="center"/>
    </xf>
    <xf numFmtId="0" fontId="7" fillId="33" borderId="79" xfId="0" applyNumberFormat="1" applyFont="1" applyFill="1" applyBorder="1" applyAlignment="1" applyProtection="1">
      <alignment vertical="center" wrapText="1"/>
      <protection locked="0"/>
    </xf>
    <xf numFmtId="0" fontId="7" fillId="33" borderId="80" xfId="0" applyNumberFormat="1" applyFont="1" applyFill="1" applyBorder="1" applyAlignment="1" applyProtection="1">
      <alignment vertical="center" wrapText="1"/>
      <protection locked="0"/>
    </xf>
    <xf numFmtId="0" fontId="7" fillId="33" borderId="81" xfId="0" applyNumberFormat="1" applyFont="1" applyFill="1" applyBorder="1" applyAlignment="1" applyProtection="1">
      <alignment vertical="center" wrapText="1"/>
      <protection locked="0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3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 textRotation="255" shrinkToFit="1"/>
    </xf>
    <xf numFmtId="0" fontId="6" fillId="0" borderId="89" xfId="0" applyNumberFormat="1" applyFont="1" applyFill="1" applyBorder="1" applyAlignment="1">
      <alignment horizontal="center" vertical="center" textRotation="255" shrinkToFit="1"/>
    </xf>
    <xf numFmtId="0" fontId="6" fillId="0" borderId="90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7" fillId="0" borderId="86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7" fillId="0" borderId="91" xfId="0" applyNumberFormat="1" applyFont="1" applyFill="1" applyBorder="1" applyAlignment="1">
      <alignment horizontal="center" vertical="center"/>
    </xf>
    <xf numFmtId="0" fontId="7" fillId="0" borderId="92" xfId="0" applyNumberFormat="1" applyFont="1" applyFill="1" applyBorder="1" applyAlignment="1">
      <alignment horizontal="center" vertical="center"/>
    </xf>
    <xf numFmtId="0" fontId="7" fillId="0" borderId="93" xfId="0" applyNumberFormat="1" applyFont="1" applyFill="1" applyBorder="1" applyAlignment="1">
      <alignment horizontal="center" vertical="center"/>
    </xf>
    <xf numFmtId="0" fontId="7" fillId="0" borderId="9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0" fillId="0" borderId="95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10" fillId="0" borderId="97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4" fontId="7" fillId="33" borderId="71" xfId="0" applyNumberFormat="1" applyFont="1" applyFill="1" applyBorder="1" applyAlignment="1">
      <alignment horizontal="center" vertical="center"/>
    </xf>
    <xf numFmtId="14" fontId="7" fillId="33" borderId="52" xfId="0" applyNumberFormat="1" applyFont="1" applyFill="1" applyBorder="1" applyAlignment="1">
      <alignment horizontal="center" vertical="center"/>
    </xf>
    <xf numFmtId="14" fontId="7" fillId="33" borderId="76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7" fillId="33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46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4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71" xfId="0" applyNumberFormat="1" applyFont="1" applyFill="1" applyBorder="1" applyAlignment="1">
      <alignment horizontal="left" vertical="center" shrinkToFit="1"/>
    </xf>
    <xf numFmtId="0" fontId="7" fillId="33" borderId="72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 textRotation="255" shrinkToFit="1"/>
    </xf>
    <xf numFmtId="0" fontId="6" fillId="0" borderId="100" xfId="0" applyNumberFormat="1" applyFont="1" applyFill="1" applyBorder="1" applyAlignment="1">
      <alignment horizontal="center" vertical="center" textRotation="255" shrinkToFit="1"/>
    </xf>
    <xf numFmtId="0" fontId="6" fillId="0" borderId="101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8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15" fillId="0" borderId="60" xfId="0" applyNumberFormat="1" applyFont="1" applyFill="1" applyBorder="1" applyAlignment="1">
      <alignment horizontal="center" vertical="center" textRotation="255"/>
    </xf>
    <xf numFmtId="0" fontId="15" fillId="0" borderId="104" xfId="0" applyNumberFormat="1" applyFont="1" applyFill="1" applyBorder="1" applyAlignment="1">
      <alignment horizontal="center" vertical="center" textRotation="255"/>
    </xf>
    <xf numFmtId="0" fontId="15" fillId="0" borderId="105" xfId="0" applyNumberFormat="1" applyFont="1" applyFill="1" applyBorder="1" applyAlignment="1">
      <alignment horizontal="center" vertical="center" textRotation="255"/>
    </xf>
    <xf numFmtId="0" fontId="15" fillId="0" borderId="106" xfId="0" applyNumberFormat="1" applyFont="1" applyFill="1" applyBorder="1" applyAlignment="1">
      <alignment horizontal="center" vertical="center" textRotation="255"/>
    </xf>
    <xf numFmtId="0" fontId="15" fillId="0" borderId="107" xfId="0" applyNumberFormat="1" applyFont="1" applyFill="1" applyBorder="1" applyAlignment="1">
      <alignment horizontal="center" vertical="center" textRotation="255"/>
    </xf>
    <xf numFmtId="0" fontId="6" fillId="0" borderId="108" xfId="0" applyNumberFormat="1" applyFont="1" applyFill="1" applyBorder="1" applyAlignment="1">
      <alignment horizontal="center" vertical="center"/>
    </xf>
    <xf numFmtId="0" fontId="6" fillId="0" borderId="10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10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distributed" vertical="center"/>
    </xf>
    <xf numFmtId="0" fontId="6" fillId="0" borderId="111" xfId="0" applyNumberFormat="1" applyFont="1" applyFill="1" applyBorder="1" applyAlignment="1">
      <alignment horizontal="distributed" vertical="center"/>
    </xf>
    <xf numFmtId="0" fontId="15" fillId="0" borderId="108" xfId="0" applyNumberFormat="1" applyFont="1" applyFill="1" applyBorder="1" applyAlignment="1">
      <alignment horizontal="center" vertical="center" textRotation="255"/>
    </xf>
    <xf numFmtId="0" fontId="7" fillId="33" borderId="79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8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8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0" applyNumberFormat="1" applyFont="1" applyFill="1" applyBorder="1" applyAlignment="1">
      <alignment horizontal="left" vertical="center"/>
    </xf>
    <xf numFmtId="0" fontId="14" fillId="0" borderId="108" xfId="0" applyNumberFormat="1" applyFont="1" applyFill="1" applyBorder="1" applyAlignment="1">
      <alignment horizontal="center" vertical="center"/>
    </xf>
    <xf numFmtId="0" fontId="14" fillId="0" borderId="86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right" vertical="center"/>
    </xf>
    <xf numFmtId="0" fontId="6" fillId="0" borderId="110" xfId="0" applyNumberFormat="1" applyFont="1" applyFill="1" applyBorder="1" applyAlignment="1">
      <alignment horizontal="right" vertical="center"/>
    </xf>
    <xf numFmtId="0" fontId="7" fillId="0" borderId="67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78" xfId="0" applyNumberFormat="1" applyFont="1" applyFill="1" applyBorder="1" applyAlignment="1">
      <alignment horizontal="right" vertical="center"/>
    </xf>
    <xf numFmtId="0" fontId="7" fillId="0" borderId="112" xfId="0" applyNumberFormat="1" applyFont="1" applyFill="1" applyBorder="1" applyAlignment="1">
      <alignment horizontal="center" vertical="center"/>
    </xf>
    <xf numFmtId="0" fontId="7" fillId="0" borderId="113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T121"/>
  <sheetViews>
    <sheetView tabSelected="1" view="pageBreakPreview" zoomScale="70" zoomScaleNormal="80" zoomScaleSheetLayoutView="70" workbookViewId="0" topLeftCell="A1">
      <selection activeCell="AS15" sqref="AS15"/>
    </sheetView>
  </sheetViews>
  <sheetFormatPr defaultColWidth="9.875" defaultRowHeight="12.75"/>
  <cols>
    <col min="1" max="1" width="2.75390625" style="29" customWidth="1"/>
    <col min="2" max="2" width="12.50390625" style="4" customWidth="1"/>
    <col min="3" max="3" width="16.75390625" style="4" customWidth="1"/>
    <col min="4" max="4" width="4.75390625" style="4" customWidth="1"/>
    <col min="5" max="5" width="3.75390625" style="4" customWidth="1"/>
    <col min="6" max="6" width="1.75390625" style="4" customWidth="1"/>
    <col min="7" max="7" width="3.75390625" style="4" customWidth="1"/>
    <col min="8" max="8" width="1.75390625" style="4" customWidth="1"/>
    <col min="9" max="9" width="3.75390625" style="4" customWidth="1"/>
    <col min="10" max="10" width="1.75390625" style="4" customWidth="1"/>
    <col min="11" max="11" width="4.75390625" style="4" customWidth="1"/>
    <col min="12" max="13" width="16.75390625" style="4" customWidth="1"/>
    <col min="14" max="14" width="4.75390625" style="4" customWidth="1"/>
    <col min="15" max="15" width="3.75390625" style="4" customWidth="1"/>
    <col min="16" max="16" width="1.75390625" style="4" customWidth="1"/>
    <col min="17" max="17" width="3.75390625" style="4" customWidth="1"/>
    <col min="18" max="18" width="1.75390625" style="4" customWidth="1"/>
    <col min="19" max="19" width="3.75390625" style="4" customWidth="1"/>
    <col min="20" max="20" width="1.75390625" style="4" customWidth="1"/>
    <col min="21" max="21" width="4.75390625" style="4" customWidth="1"/>
    <col min="22" max="23" width="16.75390625" style="4" customWidth="1"/>
    <col min="24" max="24" width="4.75390625" style="4" customWidth="1"/>
    <col min="25" max="25" width="3.75390625" style="4" customWidth="1"/>
    <col min="26" max="26" width="1.75390625" style="4" customWidth="1"/>
    <col min="27" max="27" width="3.75390625" style="4" customWidth="1"/>
    <col min="28" max="28" width="1.75390625" style="4" customWidth="1"/>
    <col min="29" max="29" width="3.75390625" style="4" customWidth="1"/>
    <col min="30" max="30" width="1.75390625" style="4" customWidth="1"/>
    <col min="31" max="31" width="4.75390625" style="4" customWidth="1"/>
    <col min="32" max="32" width="16.75390625" style="4" customWidth="1"/>
    <col min="33" max="34" width="4.75390625" style="4" customWidth="1"/>
    <col min="35" max="35" width="3.875" style="29" customWidth="1"/>
    <col min="36" max="36" width="1.75390625" style="29" customWidth="1"/>
    <col min="37" max="37" width="3.875" style="29" customWidth="1"/>
    <col min="38" max="38" width="4.75390625" style="29" customWidth="1"/>
    <col min="39" max="39" width="1.75390625" style="29" customWidth="1"/>
    <col min="40" max="41" width="4.75390625" style="29" customWidth="1"/>
    <col min="42" max="42" width="1.75390625" style="4" customWidth="1"/>
    <col min="43" max="43" width="4.75390625" style="4" customWidth="1"/>
    <col min="44" max="44" width="9.875" style="4" customWidth="1"/>
    <col min="45" max="45" width="40.00390625" style="4" bestFit="1" customWidth="1"/>
    <col min="46" max="253" width="9.875" style="4" customWidth="1"/>
    <col min="254" max="16384" width="9.875" style="4" customWidth="1"/>
  </cols>
  <sheetData>
    <row r="1" spans="1:41" s="17" customFormat="1" ht="20.25">
      <c r="A1" s="16"/>
      <c r="B1" s="43"/>
      <c r="C1" s="5" t="s">
        <v>21</v>
      </c>
      <c r="D1" s="55"/>
      <c r="E1" s="5" t="s">
        <v>88</v>
      </c>
      <c r="H1" s="5"/>
      <c r="I1" s="5"/>
      <c r="J1" s="5"/>
      <c r="K1" s="5"/>
      <c r="L1" s="5"/>
      <c r="AI1" s="16"/>
      <c r="AJ1" s="16"/>
      <c r="AK1" s="16"/>
      <c r="AL1" s="16"/>
      <c r="AM1" s="16"/>
      <c r="AN1" s="16"/>
      <c r="AO1" s="16"/>
    </row>
    <row r="2" spans="1:41" s="17" customFormat="1" ht="20.25">
      <c r="A2" s="16"/>
      <c r="B2" s="5"/>
      <c r="C2" s="5"/>
      <c r="D2" s="5"/>
      <c r="E2" s="5"/>
      <c r="H2" s="5"/>
      <c r="I2" s="5"/>
      <c r="J2" s="5"/>
      <c r="K2" s="5"/>
      <c r="L2" s="5"/>
      <c r="AI2" s="16"/>
      <c r="AJ2" s="16"/>
      <c r="AK2" s="16"/>
      <c r="AL2" s="16"/>
      <c r="AM2" s="16"/>
      <c r="AN2" s="16"/>
      <c r="AO2" s="16"/>
    </row>
    <row r="3" spans="1:43" s="19" customFormat="1" ht="31.5">
      <c r="A3" s="18"/>
      <c r="B3" s="160" t="s">
        <v>133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</row>
    <row r="4" spans="1:43" s="3" customFormat="1" ht="18">
      <c r="A4" s="20"/>
      <c r="AC4" s="21" t="s">
        <v>44</v>
      </c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</row>
    <row r="5" spans="1:43" s="3" customFormat="1" ht="11.25" customHeight="1" thickBot="1">
      <c r="A5" s="20"/>
      <c r="AC5" s="2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22.5" customHeight="1" thickTop="1">
      <c r="A6" s="173" t="s">
        <v>34</v>
      </c>
      <c r="B6" s="174"/>
      <c r="C6" s="123" t="s">
        <v>11</v>
      </c>
      <c r="D6" s="124"/>
      <c r="E6" s="124"/>
      <c r="F6" s="124"/>
      <c r="G6" s="124"/>
      <c r="H6" s="124"/>
      <c r="I6" s="124"/>
      <c r="J6" s="124"/>
      <c r="K6" s="124"/>
      <c r="L6" s="125"/>
      <c r="M6" s="123" t="s">
        <v>10</v>
      </c>
      <c r="N6" s="124"/>
      <c r="O6" s="124"/>
      <c r="P6" s="124"/>
      <c r="Q6" s="124"/>
      <c r="R6" s="124"/>
      <c r="S6" s="124"/>
      <c r="T6" s="124"/>
      <c r="U6" s="124"/>
      <c r="V6" s="125"/>
      <c r="W6" s="123" t="s">
        <v>12</v>
      </c>
      <c r="X6" s="124"/>
      <c r="Y6" s="124"/>
      <c r="Z6" s="124"/>
      <c r="AA6" s="124"/>
      <c r="AB6" s="124"/>
      <c r="AC6" s="124"/>
      <c r="AD6" s="124"/>
      <c r="AE6" s="124"/>
      <c r="AF6" s="125"/>
      <c r="AG6" s="128" t="s">
        <v>69</v>
      </c>
      <c r="AH6" s="129"/>
      <c r="AI6" s="129"/>
      <c r="AJ6" s="129"/>
      <c r="AK6" s="129"/>
      <c r="AL6" s="129"/>
      <c r="AM6" s="129"/>
      <c r="AN6" s="129"/>
      <c r="AO6" s="129"/>
      <c r="AP6" s="129"/>
      <c r="AQ6" s="130"/>
    </row>
    <row r="7" spans="1:43" ht="18.75" customHeight="1">
      <c r="A7" s="177"/>
      <c r="B7" s="178"/>
      <c r="C7" s="22" t="s">
        <v>25</v>
      </c>
      <c r="D7" s="161" t="s">
        <v>26</v>
      </c>
      <c r="E7" s="91" t="s">
        <v>27</v>
      </c>
      <c r="F7" s="92"/>
      <c r="G7" s="92"/>
      <c r="H7" s="92"/>
      <c r="I7" s="92"/>
      <c r="J7" s="93"/>
      <c r="K7" s="131" t="s">
        <v>26</v>
      </c>
      <c r="L7" s="23" t="s">
        <v>14</v>
      </c>
      <c r="M7" s="22" t="s">
        <v>28</v>
      </c>
      <c r="N7" s="161" t="s">
        <v>26</v>
      </c>
      <c r="O7" s="91" t="s">
        <v>27</v>
      </c>
      <c r="P7" s="92"/>
      <c r="Q7" s="92"/>
      <c r="R7" s="92"/>
      <c r="S7" s="92"/>
      <c r="T7" s="93"/>
      <c r="U7" s="131" t="s">
        <v>26</v>
      </c>
      <c r="V7" s="23" t="s">
        <v>14</v>
      </c>
      <c r="W7" s="22" t="s">
        <v>28</v>
      </c>
      <c r="X7" s="161" t="s">
        <v>26</v>
      </c>
      <c r="Y7" s="91" t="s">
        <v>27</v>
      </c>
      <c r="Z7" s="92"/>
      <c r="AA7" s="92"/>
      <c r="AB7" s="92"/>
      <c r="AC7" s="92"/>
      <c r="AD7" s="93"/>
      <c r="AE7" s="131" t="s">
        <v>26</v>
      </c>
      <c r="AF7" s="23" t="s">
        <v>14</v>
      </c>
      <c r="AG7" s="166" t="s">
        <v>22</v>
      </c>
      <c r="AH7" s="167"/>
      <c r="AI7" s="133" t="s">
        <v>5</v>
      </c>
      <c r="AJ7" s="134"/>
      <c r="AK7" s="135"/>
      <c r="AL7" s="133" t="s">
        <v>5</v>
      </c>
      <c r="AM7" s="134"/>
      <c r="AN7" s="135"/>
      <c r="AO7" s="133" t="s">
        <v>5</v>
      </c>
      <c r="AP7" s="134"/>
      <c r="AQ7" s="163"/>
    </row>
    <row r="8" spans="1:43" ht="18.75" customHeight="1" thickBot="1">
      <c r="A8" s="175" t="s">
        <v>46</v>
      </c>
      <c r="B8" s="176"/>
      <c r="C8" s="24" t="s">
        <v>1</v>
      </c>
      <c r="D8" s="162"/>
      <c r="E8" s="82"/>
      <c r="F8" s="83"/>
      <c r="G8" s="84"/>
      <c r="H8" s="88" t="s">
        <v>53</v>
      </c>
      <c r="I8" s="89"/>
      <c r="J8" s="90"/>
      <c r="K8" s="132"/>
      <c r="L8" s="25" t="s">
        <v>1</v>
      </c>
      <c r="M8" s="24" t="s">
        <v>1</v>
      </c>
      <c r="N8" s="162"/>
      <c r="O8" s="82"/>
      <c r="P8" s="83"/>
      <c r="Q8" s="84"/>
      <c r="R8" s="88" t="s">
        <v>53</v>
      </c>
      <c r="S8" s="89"/>
      <c r="T8" s="90"/>
      <c r="U8" s="132"/>
      <c r="V8" s="25" t="s">
        <v>1</v>
      </c>
      <c r="W8" s="24" t="s">
        <v>1</v>
      </c>
      <c r="X8" s="162"/>
      <c r="Y8" s="82"/>
      <c r="Z8" s="83"/>
      <c r="AA8" s="84"/>
      <c r="AB8" s="88" t="s">
        <v>53</v>
      </c>
      <c r="AC8" s="89"/>
      <c r="AD8" s="90"/>
      <c r="AE8" s="132"/>
      <c r="AF8" s="25" t="s">
        <v>1</v>
      </c>
      <c r="AG8" s="26" t="s">
        <v>23</v>
      </c>
      <c r="AH8" s="15" t="s">
        <v>24</v>
      </c>
      <c r="AI8" s="126" t="s">
        <v>6</v>
      </c>
      <c r="AJ8" s="83"/>
      <c r="AK8" s="127"/>
      <c r="AL8" s="126" t="s">
        <v>7</v>
      </c>
      <c r="AM8" s="83"/>
      <c r="AN8" s="127"/>
      <c r="AO8" s="149" t="s">
        <v>8</v>
      </c>
      <c r="AP8" s="150"/>
      <c r="AQ8" s="165"/>
    </row>
    <row r="9" spans="1:43" ht="22.5" customHeight="1" thickTop="1">
      <c r="A9" s="168" t="s">
        <v>29</v>
      </c>
      <c r="B9" s="120"/>
      <c r="C9" s="36"/>
      <c r="D9" s="99">
        <f>IF((E9-G9)&gt;0,1,0)+IF((E10-G10)&gt;0,1,0)+IF((E11-G11)&gt;0,1,0)</f>
        <v>0</v>
      </c>
      <c r="E9" s="56"/>
      <c r="F9" s="57"/>
      <c r="G9" s="58"/>
      <c r="H9" s="27"/>
      <c r="I9" s="59"/>
      <c r="J9" s="28"/>
      <c r="K9" s="106">
        <f>IF((G9-E9)&gt;0,1,)+IF((G10-E10)&gt;0,1,)+IF((G11-E11)&gt;0,1,)</f>
        <v>0</v>
      </c>
      <c r="L9" s="41"/>
      <c r="M9" s="36"/>
      <c r="N9" s="99">
        <f>IF((O9-Q9)&gt;0,1,0)+IF((O10-Q10)&gt;0,1,0)+IF((O11-Q11)&gt;0,1,0)</f>
        <v>0</v>
      </c>
      <c r="O9" s="56"/>
      <c r="P9" s="57"/>
      <c r="Q9" s="58"/>
      <c r="R9" s="27"/>
      <c r="S9" s="59"/>
      <c r="T9" s="28"/>
      <c r="U9" s="106">
        <f>IF((Q9-O9)&gt;0,1,)+IF((Q10-O10)&gt;0,1,)+IF((Q11-O11)&gt;0,1,)</f>
        <v>0</v>
      </c>
      <c r="V9" s="41"/>
      <c r="W9" s="36"/>
      <c r="X9" s="99">
        <f>IF((Y9-AA9)&gt;0,1,0)+IF((Y10-AA10)&gt;0,1,0)+IF((Y11-AA11)&gt;0,1,0)</f>
        <v>0</v>
      </c>
      <c r="Y9" s="56"/>
      <c r="Z9" s="57"/>
      <c r="AA9" s="58"/>
      <c r="AB9" s="27"/>
      <c r="AC9" s="59"/>
      <c r="AD9" s="28"/>
      <c r="AE9" s="106">
        <f>IF((AA9-Y9)&gt;0,1,)+IF((AA10-Y10)&gt;0,1,)+IF((AA11-Y11)&gt;0,1,)</f>
        <v>0</v>
      </c>
      <c r="AF9" s="41"/>
      <c r="AG9" s="113">
        <f>IF(AI9&gt;=2,1,0)</f>
        <v>0</v>
      </c>
      <c r="AH9" s="111">
        <f>IF(AQ9=0,0,IF(AI9&lt;2,1,0))</f>
        <v>0</v>
      </c>
      <c r="AI9" s="102">
        <f>IF(D9&gt;K9,1,0)+IF(N9&gt;U9,1,0)+IF(X9&gt;AE9,1,0)</f>
        <v>0</v>
      </c>
      <c r="AJ9" s="104" t="s">
        <v>13</v>
      </c>
      <c r="AK9" s="111">
        <v>3</v>
      </c>
      <c r="AL9" s="102">
        <f>SUM(D9,N9,X9)</f>
        <v>0</v>
      </c>
      <c r="AM9" s="104" t="s">
        <v>13</v>
      </c>
      <c r="AN9" s="111">
        <f>SUM(D9,K9,N9,U9,X9,AE9)</f>
        <v>0</v>
      </c>
      <c r="AO9" s="102">
        <f>SUM(E9:E11,O9:O11,Y9:Y11)</f>
        <v>0</v>
      </c>
      <c r="AP9" s="104" t="s">
        <v>13</v>
      </c>
      <c r="AQ9" s="118">
        <f>SUM(E9:G11,O9:Q11,Y9:AA11)</f>
        <v>0</v>
      </c>
    </row>
    <row r="10" spans="1:43" ht="22.5" customHeight="1">
      <c r="A10" s="168"/>
      <c r="B10" s="121"/>
      <c r="C10" s="37"/>
      <c r="D10" s="100"/>
      <c r="E10" s="38"/>
      <c r="F10" s="30" t="s">
        <v>4</v>
      </c>
      <c r="G10" s="39"/>
      <c r="H10" s="31" t="s">
        <v>2</v>
      </c>
      <c r="I10" s="40"/>
      <c r="J10" s="32" t="s">
        <v>3</v>
      </c>
      <c r="K10" s="107"/>
      <c r="L10" s="42"/>
      <c r="M10" s="37"/>
      <c r="N10" s="100"/>
      <c r="O10" s="38"/>
      <c r="P10" s="30" t="s">
        <v>4</v>
      </c>
      <c r="Q10" s="39"/>
      <c r="R10" s="31" t="s">
        <v>2</v>
      </c>
      <c r="S10" s="40"/>
      <c r="T10" s="32" t="s">
        <v>3</v>
      </c>
      <c r="U10" s="107"/>
      <c r="V10" s="42"/>
      <c r="W10" s="37"/>
      <c r="X10" s="100"/>
      <c r="Y10" s="38"/>
      <c r="Z10" s="30" t="s">
        <v>4</v>
      </c>
      <c r="AA10" s="39"/>
      <c r="AB10" s="31" t="s">
        <v>2</v>
      </c>
      <c r="AC10" s="40"/>
      <c r="AD10" s="32" t="s">
        <v>3</v>
      </c>
      <c r="AE10" s="107"/>
      <c r="AF10" s="42"/>
      <c r="AG10" s="113"/>
      <c r="AH10" s="111"/>
      <c r="AI10" s="102"/>
      <c r="AJ10" s="104"/>
      <c r="AK10" s="111"/>
      <c r="AL10" s="102"/>
      <c r="AM10" s="104"/>
      <c r="AN10" s="111"/>
      <c r="AO10" s="102"/>
      <c r="AP10" s="104"/>
      <c r="AQ10" s="118"/>
    </row>
    <row r="11" spans="1:43" ht="22.5" customHeight="1">
      <c r="A11" s="168"/>
      <c r="B11" s="121"/>
      <c r="C11" s="1"/>
      <c r="D11" s="101"/>
      <c r="E11" s="60"/>
      <c r="F11" s="61"/>
      <c r="G11" s="62"/>
      <c r="H11" s="63"/>
      <c r="I11" s="64"/>
      <c r="J11" s="65"/>
      <c r="K11" s="108"/>
      <c r="L11" s="2"/>
      <c r="M11" s="1"/>
      <c r="N11" s="101"/>
      <c r="O11" s="60"/>
      <c r="P11" s="61"/>
      <c r="Q11" s="62"/>
      <c r="R11" s="63"/>
      <c r="S11" s="64"/>
      <c r="T11" s="65"/>
      <c r="U11" s="108"/>
      <c r="V11" s="2"/>
      <c r="W11" s="1"/>
      <c r="X11" s="101"/>
      <c r="Y11" s="60"/>
      <c r="Z11" s="61"/>
      <c r="AA11" s="62"/>
      <c r="AB11" s="63"/>
      <c r="AC11" s="64"/>
      <c r="AD11" s="65"/>
      <c r="AE11" s="108"/>
      <c r="AF11" s="2"/>
      <c r="AG11" s="113"/>
      <c r="AH11" s="111"/>
      <c r="AI11" s="102"/>
      <c r="AJ11" s="104"/>
      <c r="AK11" s="111"/>
      <c r="AL11" s="102"/>
      <c r="AM11" s="104"/>
      <c r="AN11" s="111"/>
      <c r="AO11" s="102"/>
      <c r="AP11" s="104"/>
      <c r="AQ11" s="118"/>
    </row>
    <row r="12" spans="1:43" ht="22.5" customHeight="1" thickBot="1">
      <c r="A12" s="169"/>
      <c r="B12" s="122"/>
      <c r="C12" s="33" t="s">
        <v>9</v>
      </c>
      <c r="D12" s="115"/>
      <c r="E12" s="116"/>
      <c r="F12" s="116"/>
      <c r="G12" s="117"/>
      <c r="H12" s="85" t="s">
        <v>0</v>
      </c>
      <c r="I12" s="86"/>
      <c r="J12" s="87"/>
      <c r="K12" s="109"/>
      <c r="L12" s="110"/>
      <c r="M12" s="33" t="s">
        <v>9</v>
      </c>
      <c r="N12" s="115"/>
      <c r="O12" s="116"/>
      <c r="P12" s="116"/>
      <c r="Q12" s="117"/>
      <c r="R12" s="85" t="s">
        <v>0</v>
      </c>
      <c r="S12" s="86"/>
      <c r="T12" s="87"/>
      <c r="U12" s="109"/>
      <c r="V12" s="110"/>
      <c r="W12" s="33" t="s">
        <v>9</v>
      </c>
      <c r="X12" s="115"/>
      <c r="Y12" s="116"/>
      <c r="Z12" s="116"/>
      <c r="AA12" s="117"/>
      <c r="AB12" s="85" t="s">
        <v>0</v>
      </c>
      <c r="AC12" s="86"/>
      <c r="AD12" s="87"/>
      <c r="AE12" s="109"/>
      <c r="AF12" s="110"/>
      <c r="AG12" s="114"/>
      <c r="AH12" s="112"/>
      <c r="AI12" s="103"/>
      <c r="AJ12" s="105"/>
      <c r="AK12" s="112"/>
      <c r="AL12" s="103"/>
      <c r="AM12" s="105"/>
      <c r="AN12" s="112"/>
      <c r="AO12" s="103"/>
      <c r="AP12" s="105"/>
      <c r="AQ12" s="119"/>
    </row>
    <row r="13" spans="1:43" ht="22.5" customHeight="1" thickTop="1">
      <c r="A13" s="170" t="s">
        <v>30</v>
      </c>
      <c r="B13" s="120"/>
      <c r="C13" s="36"/>
      <c r="D13" s="99">
        <f>IF((E13-G13)&gt;0,1,0)+IF((E14-G14)&gt;0,1,0)+IF((E15-G15)&gt;0,1,0)</f>
        <v>0</v>
      </c>
      <c r="E13" s="56"/>
      <c r="F13" s="57"/>
      <c r="G13" s="58"/>
      <c r="H13" s="27"/>
      <c r="I13" s="59"/>
      <c r="J13" s="28"/>
      <c r="K13" s="106">
        <f>IF((G13-E13)&gt;0,1,)+IF((G14-E14)&gt;0,1,)+IF((G15-E15)&gt;0,1,)</f>
        <v>0</v>
      </c>
      <c r="L13" s="41"/>
      <c r="M13" s="36"/>
      <c r="N13" s="99">
        <f>IF((O13-Q13)&gt;0,1,0)+IF((O14-Q14)&gt;0,1,0)+IF((O15-Q15)&gt;0,1,0)</f>
        <v>0</v>
      </c>
      <c r="O13" s="56"/>
      <c r="P13" s="57"/>
      <c r="Q13" s="58"/>
      <c r="R13" s="27"/>
      <c r="S13" s="59"/>
      <c r="T13" s="28"/>
      <c r="U13" s="106">
        <f>IF((Q13-O13)&gt;0,1,)+IF((Q14-O14)&gt;0,1,)+IF((Q15-O15)&gt;0,1,)</f>
        <v>0</v>
      </c>
      <c r="V13" s="41"/>
      <c r="W13" s="36"/>
      <c r="X13" s="99">
        <f>IF((Y13-AA13)&gt;0,1,0)+IF((Y14-AA14)&gt;0,1,0)+IF((Y15-AA15)&gt;0,1,0)</f>
        <v>0</v>
      </c>
      <c r="Y13" s="56"/>
      <c r="Z13" s="57"/>
      <c r="AA13" s="58"/>
      <c r="AB13" s="27"/>
      <c r="AC13" s="59"/>
      <c r="AD13" s="28"/>
      <c r="AE13" s="106">
        <f>IF((AA13-Y13)&gt;0,1,)+IF((AA14-Y14)&gt;0,1,)+IF((AA15-Y15)&gt;0,1,)</f>
        <v>0</v>
      </c>
      <c r="AF13" s="41"/>
      <c r="AG13" s="113">
        <f>IF(AI13&gt;=2,1,0)</f>
        <v>0</v>
      </c>
      <c r="AH13" s="111">
        <f>IF(AQ13=0,0,IF(AI13&lt;2,1,0))</f>
        <v>0</v>
      </c>
      <c r="AI13" s="102">
        <f>IF(D13&gt;K13,1,0)+IF(N13&gt;U13,1,0)+IF(X13&gt;AE13,1,0)</f>
        <v>0</v>
      </c>
      <c r="AJ13" s="104" t="s">
        <v>13</v>
      </c>
      <c r="AK13" s="111">
        <v>3</v>
      </c>
      <c r="AL13" s="102">
        <f>SUM(D13,N13,X13)</f>
        <v>0</v>
      </c>
      <c r="AM13" s="104" t="s">
        <v>13</v>
      </c>
      <c r="AN13" s="111">
        <f>SUM(D13,K13,N13,U13,X13,AE13)</f>
        <v>0</v>
      </c>
      <c r="AO13" s="102">
        <f>SUM(E13:E15,O13:O15,Y13:Y15)</f>
        <v>0</v>
      </c>
      <c r="AP13" s="104" t="s">
        <v>13</v>
      </c>
      <c r="AQ13" s="118">
        <f>SUM(E13:G15,O13:Q15,Y13:AA15)</f>
        <v>0</v>
      </c>
    </row>
    <row r="14" spans="1:43" ht="22.5" customHeight="1">
      <c r="A14" s="171"/>
      <c r="B14" s="121"/>
      <c r="C14" s="37"/>
      <c r="D14" s="100"/>
      <c r="E14" s="38"/>
      <c r="F14" s="30" t="s">
        <v>4</v>
      </c>
      <c r="G14" s="39"/>
      <c r="H14" s="31" t="s">
        <v>2</v>
      </c>
      <c r="I14" s="40"/>
      <c r="J14" s="32" t="s">
        <v>3</v>
      </c>
      <c r="K14" s="107"/>
      <c r="L14" s="42"/>
      <c r="M14" s="37"/>
      <c r="N14" s="100"/>
      <c r="O14" s="38"/>
      <c r="P14" s="30" t="s">
        <v>4</v>
      </c>
      <c r="Q14" s="39"/>
      <c r="R14" s="31" t="s">
        <v>2</v>
      </c>
      <c r="S14" s="40"/>
      <c r="T14" s="32" t="s">
        <v>3</v>
      </c>
      <c r="U14" s="107"/>
      <c r="V14" s="42"/>
      <c r="W14" s="37"/>
      <c r="X14" s="100"/>
      <c r="Y14" s="38"/>
      <c r="Z14" s="30" t="s">
        <v>4</v>
      </c>
      <c r="AA14" s="39"/>
      <c r="AB14" s="31" t="s">
        <v>2</v>
      </c>
      <c r="AC14" s="40"/>
      <c r="AD14" s="32" t="s">
        <v>3</v>
      </c>
      <c r="AE14" s="107"/>
      <c r="AF14" s="42"/>
      <c r="AG14" s="113"/>
      <c r="AH14" s="111"/>
      <c r="AI14" s="102"/>
      <c r="AJ14" s="104"/>
      <c r="AK14" s="111"/>
      <c r="AL14" s="102"/>
      <c r="AM14" s="104"/>
      <c r="AN14" s="111"/>
      <c r="AO14" s="102"/>
      <c r="AP14" s="104"/>
      <c r="AQ14" s="118"/>
    </row>
    <row r="15" spans="1:43" ht="22.5" customHeight="1">
      <c r="A15" s="171"/>
      <c r="B15" s="121"/>
      <c r="C15" s="1"/>
      <c r="D15" s="101"/>
      <c r="E15" s="60"/>
      <c r="F15" s="61"/>
      <c r="G15" s="62"/>
      <c r="H15" s="63"/>
      <c r="I15" s="64"/>
      <c r="J15" s="65"/>
      <c r="K15" s="108"/>
      <c r="L15" s="2"/>
      <c r="M15" s="1"/>
      <c r="N15" s="101"/>
      <c r="O15" s="60"/>
      <c r="P15" s="61"/>
      <c r="Q15" s="62"/>
      <c r="R15" s="63"/>
      <c r="S15" s="64"/>
      <c r="T15" s="65"/>
      <c r="U15" s="108"/>
      <c r="V15" s="2"/>
      <c r="W15" s="1"/>
      <c r="X15" s="101"/>
      <c r="Y15" s="60"/>
      <c r="Z15" s="61"/>
      <c r="AA15" s="62"/>
      <c r="AB15" s="63"/>
      <c r="AC15" s="64"/>
      <c r="AD15" s="65"/>
      <c r="AE15" s="108"/>
      <c r="AF15" s="2"/>
      <c r="AG15" s="113"/>
      <c r="AH15" s="111"/>
      <c r="AI15" s="102"/>
      <c r="AJ15" s="104"/>
      <c r="AK15" s="111"/>
      <c r="AL15" s="102"/>
      <c r="AM15" s="104"/>
      <c r="AN15" s="111"/>
      <c r="AO15" s="102"/>
      <c r="AP15" s="104"/>
      <c r="AQ15" s="118"/>
    </row>
    <row r="16" spans="1:43" ht="22.5" customHeight="1" thickBot="1">
      <c r="A16" s="172"/>
      <c r="B16" s="122"/>
      <c r="C16" s="33" t="s">
        <v>9</v>
      </c>
      <c r="D16" s="115"/>
      <c r="E16" s="116"/>
      <c r="F16" s="116"/>
      <c r="G16" s="117"/>
      <c r="H16" s="85" t="s">
        <v>0</v>
      </c>
      <c r="I16" s="86"/>
      <c r="J16" s="87"/>
      <c r="K16" s="109"/>
      <c r="L16" s="110"/>
      <c r="M16" s="33" t="s">
        <v>9</v>
      </c>
      <c r="N16" s="115"/>
      <c r="O16" s="116"/>
      <c r="P16" s="116"/>
      <c r="Q16" s="117"/>
      <c r="R16" s="85" t="s">
        <v>0</v>
      </c>
      <c r="S16" s="86"/>
      <c r="T16" s="87"/>
      <c r="U16" s="109"/>
      <c r="V16" s="110"/>
      <c r="W16" s="33" t="s">
        <v>9</v>
      </c>
      <c r="X16" s="115"/>
      <c r="Y16" s="116"/>
      <c r="Z16" s="116"/>
      <c r="AA16" s="117"/>
      <c r="AB16" s="85" t="s">
        <v>0</v>
      </c>
      <c r="AC16" s="86"/>
      <c r="AD16" s="87"/>
      <c r="AE16" s="109"/>
      <c r="AF16" s="110"/>
      <c r="AG16" s="114"/>
      <c r="AH16" s="112"/>
      <c r="AI16" s="103"/>
      <c r="AJ16" s="105"/>
      <c r="AK16" s="112"/>
      <c r="AL16" s="103"/>
      <c r="AM16" s="105"/>
      <c r="AN16" s="112"/>
      <c r="AO16" s="103"/>
      <c r="AP16" s="105"/>
      <c r="AQ16" s="119"/>
    </row>
    <row r="17" spans="1:43" ht="22.5" customHeight="1" thickTop="1">
      <c r="A17" s="170" t="s">
        <v>31</v>
      </c>
      <c r="B17" s="120"/>
      <c r="C17" s="36"/>
      <c r="D17" s="99">
        <f>IF((E17-G17)&gt;0,1,0)+IF((E18-G18)&gt;0,1,0)+IF((E19-G19)&gt;0,1,0)</f>
        <v>0</v>
      </c>
      <c r="E17" s="56"/>
      <c r="F17" s="57"/>
      <c r="G17" s="58"/>
      <c r="H17" s="27"/>
      <c r="I17" s="59"/>
      <c r="J17" s="28"/>
      <c r="K17" s="106">
        <f>IF((G17-E17)&gt;0,1,)+IF((G18-E18)&gt;0,1,)+IF((G19-E19)&gt;0,1,)</f>
        <v>0</v>
      </c>
      <c r="L17" s="41"/>
      <c r="M17" s="36"/>
      <c r="N17" s="99">
        <f>IF((O17-Q17)&gt;0,1,0)+IF((O18-Q18)&gt;0,1,0)+IF((O19-Q19)&gt;0,1,0)</f>
        <v>0</v>
      </c>
      <c r="O17" s="56"/>
      <c r="P17" s="57"/>
      <c r="Q17" s="58"/>
      <c r="R17" s="27"/>
      <c r="S17" s="59"/>
      <c r="T17" s="28"/>
      <c r="U17" s="106">
        <f>IF((Q17-O17)&gt;0,1,)+IF((Q18-O18)&gt;0,1,)+IF((Q19-O19)&gt;0,1,)</f>
        <v>0</v>
      </c>
      <c r="V17" s="41"/>
      <c r="W17" s="36"/>
      <c r="X17" s="99">
        <f>IF((Y17-AA17)&gt;0,1,0)+IF((Y18-AA18)&gt;0,1,0)+IF((Y19-AA19)&gt;0,1,0)</f>
        <v>0</v>
      </c>
      <c r="Y17" s="56"/>
      <c r="Z17" s="57"/>
      <c r="AA17" s="58"/>
      <c r="AB17" s="27"/>
      <c r="AC17" s="59"/>
      <c r="AD17" s="28"/>
      <c r="AE17" s="106">
        <f>IF((AA17-Y17)&gt;0,1,)+IF((AA18-Y18)&gt;0,1,)+IF((AA19-Y19)&gt;0,1,)</f>
        <v>0</v>
      </c>
      <c r="AF17" s="41"/>
      <c r="AG17" s="113">
        <f>IF(AI17&gt;=2,1,0)</f>
        <v>0</v>
      </c>
      <c r="AH17" s="111">
        <f>IF(AQ17=0,0,IF(AI17&lt;2,1,0))</f>
        <v>0</v>
      </c>
      <c r="AI17" s="102">
        <f>IF(D17&gt;K17,1,0)+IF(N17&gt;U17,1,0)+IF(X17&gt;AE17,1,0)</f>
        <v>0</v>
      </c>
      <c r="AJ17" s="104" t="s">
        <v>13</v>
      </c>
      <c r="AK17" s="111">
        <v>3</v>
      </c>
      <c r="AL17" s="102">
        <f>SUM(D17,N17,X17)</f>
        <v>0</v>
      </c>
      <c r="AM17" s="104" t="s">
        <v>13</v>
      </c>
      <c r="AN17" s="111">
        <f>SUM(D17,K17,N17,U17,X17,AE17)</f>
        <v>0</v>
      </c>
      <c r="AO17" s="102">
        <f>SUM(E17:E19,O17:O19,Y17:Y19)</f>
        <v>0</v>
      </c>
      <c r="AP17" s="104" t="s">
        <v>13</v>
      </c>
      <c r="AQ17" s="118">
        <f>SUM(E17:G19,O17:Q19,Y17:AA19)</f>
        <v>0</v>
      </c>
    </row>
    <row r="18" spans="1:43" ht="22.5" customHeight="1">
      <c r="A18" s="171"/>
      <c r="B18" s="121"/>
      <c r="C18" s="37"/>
      <c r="D18" s="100"/>
      <c r="E18" s="38"/>
      <c r="F18" s="30" t="s">
        <v>4</v>
      </c>
      <c r="G18" s="39"/>
      <c r="H18" s="31" t="s">
        <v>2</v>
      </c>
      <c r="I18" s="40"/>
      <c r="J18" s="32" t="s">
        <v>3</v>
      </c>
      <c r="K18" s="107"/>
      <c r="L18" s="42"/>
      <c r="M18" s="37"/>
      <c r="N18" s="100"/>
      <c r="O18" s="38"/>
      <c r="P18" s="30" t="s">
        <v>4</v>
      </c>
      <c r="Q18" s="39"/>
      <c r="R18" s="31" t="s">
        <v>2</v>
      </c>
      <c r="S18" s="40"/>
      <c r="T18" s="32" t="s">
        <v>3</v>
      </c>
      <c r="U18" s="107"/>
      <c r="V18" s="42"/>
      <c r="W18" s="37"/>
      <c r="X18" s="100"/>
      <c r="Y18" s="38"/>
      <c r="Z18" s="30" t="s">
        <v>4</v>
      </c>
      <c r="AA18" s="39"/>
      <c r="AB18" s="31" t="s">
        <v>2</v>
      </c>
      <c r="AC18" s="40"/>
      <c r="AD18" s="32" t="s">
        <v>3</v>
      </c>
      <c r="AE18" s="107"/>
      <c r="AF18" s="42"/>
      <c r="AG18" s="113"/>
      <c r="AH18" s="111"/>
      <c r="AI18" s="102"/>
      <c r="AJ18" s="104"/>
      <c r="AK18" s="111"/>
      <c r="AL18" s="102"/>
      <c r="AM18" s="104"/>
      <c r="AN18" s="111"/>
      <c r="AO18" s="102"/>
      <c r="AP18" s="104"/>
      <c r="AQ18" s="118"/>
    </row>
    <row r="19" spans="1:43" ht="22.5" customHeight="1">
      <c r="A19" s="171"/>
      <c r="B19" s="121"/>
      <c r="C19" s="1"/>
      <c r="D19" s="101"/>
      <c r="E19" s="60"/>
      <c r="F19" s="61"/>
      <c r="G19" s="62"/>
      <c r="H19" s="63"/>
      <c r="I19" s="64"/>
      <c r="J19" s="65"/>
      <c r="K19" s="108"/>
      <c r="L19" s="2"/>
      <c r="M19" s="1"/>
      <c r="N19" s="101"/>
      <c r="O19" s="60"/>
      <c r="P19" s="61"/>
      <c r="Q19" s="62"/>
      <c r="R19" s="63"/>
      <c r="S19" s="64"/>
      <c r="T19" s="65"/>
      <c r="U19" s="108"/>
      <c r="V19" s="2"/>
      <c r="W19" s="1"/>
      <c r="X19" s="101"/>
      <c r="Y19" s="60"/>
      <c r="Z19" s="61"/>
      <c r="AA19" s="62"/>
      <c r="AB19" s="63"/>
      <c r="AC19" s="64"/>
      <c r="AD19" s="65"/>
      <c r="AE19" s="108"/>
      <c r="AF19" s="2"/>
      <c r="AG19" s="113"/>
      <c r="AH19" s="111"/>
      <c r="AI19" s="102"/>
      <c r="AJ19" s="104"/>
      <c r="AK19" s="111"/>
      <c r="AL19" s="102"/>
      <c r="AM19" s="104"/>
      <c r="AN19" s="111"/>
      <c r="AO19" s="102"/>
      <c r="AP19" s="104"/>
      <c r="AQ19" s="118"/>
    </row>
    <row r="20" spans="1:43" ht="22.5" customHeight="1" thickBot="1">
      <c r="A20" s="172"/>
      <c r="B20" s="122"/>
      <c r="C20" s="33" t="s">
        <v>9</v>
      </c>
      <c r="D20" s="115"/>
      <c r="E20" s="116"/>
      <c r="F20" s="116"/>
      <c r="G20" s="117"/>
      <c r="H20" s="85" t="s">
        <v>0</v>
      </c>
      <c r="I20" s="86"/>
      <c r="J20" s="87"/>
      <c r="K20" s="109"/>
      <c r="L20" s="110"/>
      <c r="M20" s="33" t="s">
        <v>9</v>
      </c>
      <c r="N20" s="115"/>
      <c r="O20" s="116"/>
      <c r="P20" s="116"/>
      <c r="Q20" s="117"/>
      <c r="R20" s="85" t="s">
        <v>0</v>
      </c>
      <c r="S20" s="86"/>
      <c r="T20" s="87"/>
      <c r="U20" s="109"/>
      <c r="V20" s="110"/>
      <c r="W20" s="33" t="s">
        <v>9</v>
      </c>
      <c r="X20" s="115"/>
      <c r="Y20" s="116"/>
      <c r="Z20" s="116"/>
      <c r="AA20" s="117"/>
      <c r="AB20" s="85" t="s">
        <v>0</v>
      </c>
      <c r="AC20" s="86"/>
      <c r="AD20" s="87"/>
      <c r="AE20" s="109"/>
      <c r="AF20" s="110"/>
      <c r="AG20" s="114"/>
      <c r="AH20" s="112"/>
      <c r="AI20" s="103"/>
      <c r="AJ20" s="105"/>
      <c r="AK20" s="112"/>
      <c r="AL20" s="103"/>
      <c r="AM20" s="105"/>
      <c r="AN20" s="112"/>
      <c r="AO20" s="103"/>
      <c r="AP20" s="105"/>
      <c r="AQ20" s="119"/>
    </row>
    <row r="21" spans="1:43" ht="22.5" customHeight="1" thickTop="1">
      <c r="A21" s="170" t="s">
        <v>32</v>
      </c>
      <c r="B21" s="120"/>
      <c r="C21" s="36"/>
      <c r="D21" s="99">
        <f>IF((E21-G21)&gt;0,1,0)+IF((E22-G22)&gt;0,1,0)+IF((E23-G23)&gt;0,1,0)</f>
        <v>0</v>
      </c>
      <c r="E21" s="56"/>
      <c r="F21" s="57"/>
      <c r="G21" s="58"/>
      <c r="H21" s="27"/>
      <c r="I21" s="59"/>
      <c r="J21" s="28"/>
      <c r="K21" s="106">
        <f>IF((G21-E21)&gt;0,1,)+IF((G22-E22)&gt;0,1,)+IF((G23-E23)&gt;0,1,)</f>
        <v>0</v>
      </c>
      <c r="L21" s="41"/>
      <c r="M21" s="36"/>
      <c r="N21" s="99">
        <f>IF((O21-Q21)&gt;0,1,0)+IF((O22-Q22)&gt;0,1,0)+IF((O23-Q23)&gt;0,1,0)</f>
        <v>0</v>
      </c>
      <c r="O21" s="56"/>
      <c r="P21" s="57"/>
      <c r="Q21" s="58"/>
      <c r="R21" s="27"/>
      <c r="S21" s="59"/>
      <c r="T21" s="28"/>
      <c r="U21" s="106">
        <f>IF((Q21-O21)&gt;0,1,)+IF((Q22-O22)&gt;0,1,)+IF((Q23-O23)&gt;0,1,)</f>
        <v>0</v>
      </c>
      <c r="V21" s="41"/>
      <c r="W21" s="36"/>
      <c r="X21" s="99">
        <f>IF((Y21-AA21)&gt;0,1,0)+IF((Y22-AA22)&gt;0,1,0)+IF((Y23-AA23)&gt;0,1,0)</f>
        <v>0</v>
      </c>
      <c r="Y21" s="56"/>
      <c r="Z21" s="57"/>
      <c r="AA21" s="58"/>
      <c r="AB21" s="27"/>
      <c r="AC21" s="59"/>
      <c r="AD21" s="28"/>
      <c r="AE21" s="106">
        <f>IF((AA21-Y21)&gt;0,1,)+IF((AA22-Y22)&gt;0,1,)+IF((AA23-Y23)&gt;0,1,)</f>
        <v>0</v>
      </c>
      <c r="AF21" s="41"/>
      <c r="AG21" s="113">
        <f>IF(AI21&gt;=2,1,0)</f>
        <v>0</v>
      </c>
      <c r="AH21" s="111">
        <f>IF(AQ21=0,0,IF(AI21&lt;2,1,0))</f>
        <v>0</v>
      </c>
      <c r="AI21" s="102">
        <f>IF(D21&gt;K21,1,0)+IF(N21&gt;U21,1,0)+IF(X21&gt;AE21,1,0)</f>
        <v>0</v>
      </c>
      <c r="AJ21" s="104" t="s">
        <v>13</v>
      </c>
      <c r="AK21" s="111">
        <v>3</v>
      </c>
      <c r="AL21" s="102">
        <f>SUM(D21,N21,X21)</f>
        <v>0</v>
      </c>
      <c r="AM21" s="104" t="s">
        <v>13</v>
      </c>
      <c r="AN21" s="111">
        <f>SUM(D21,K21,N21,U21,X21,AE21)</f>
        <v>0</v>
      </c>
      <c r="AO21" s="102">
        <f>SUM(E21:E23,O21:O23,Y21:Y23)</f>
        <v>0</v>
      </c>
      <c r="AP21" s="104" t="s">
        <v>13</v>
      </c>
      <c r="AQ21" s="118">
        <f>SUM(E21:G23,O21:Q23,Y21:AA23)</f>
        <v>0</v>
      </c>
    </row>
    <row r="22" spans="1:43" ht="22.5" customHeight="1">
      <c r="A22" s="171"/>
      <c r="B22" s="121"/>
      <c r="C22" s="37"/>
      <c r="D22" s="100"/>
      <c r="E22" s="38"/>
      <c r="F22" s="30" t="s">
        <v>4</v>
      </c>
      <c r="G22" s="39"/>
      <c r="H22" s="31" t="s">
        <v>2</v>
      </c>
      <c r="I22" s="40"/>
      <c r="J22" s="32" t="s">
        <v>3</v>
      </c>
      <c r="K22" s="107"/>
      <c r="L22" s="42"/>
      <c r="M22" s="37"/>
      <c r="N22" s="100"/>
      <c r="O22" s="38"/>
      <c r="P22" s="30" t="s">
        <v>4</v>
      </c>
      <c r="Q22" s="39"/>
      <c r="R22" s="31" t="s">
        <v>2</v>
      </c>
      <c r="S22" s="40"/>
      <c r="T22" s="32" t="s">
        <v>3</v>
      </c>
      <c r="U22" s="107"/>
      <c r="V22" s="42"/>
      <c r="W22" s="37"/>
      <c r="X22" s="100"/>
      <c r="Y22" s="38"/>
      <c r="Z22" s="30" t="s">
        <v>4</v>
      </c>
      <c r="AA22" s="39"/>
      <c r="AB22" s="31" t="s">
        <v>2</v>
      </c>
      <c r="AC22" s="40"/>
      <c r="AD22" s="32" t="s">
        <v>3</v>
      </c>
      <c r="AE22" s="107"/>
      <c r="AF22" s="42"/>
      <c r="AG22" s="113"/>
      <c r="AH22" s="111"/>
      <c r="AI22" s="102"/>
      <c r="AJ22" s="104"/>
      <c r="AK22" s="111"/>
      <c r="AL22" s="102"/>
      <c r="AM22" s="104"/>
      <c r="AN22" s="111"/>
      <c r="AO22" s="102"/>
      <c r="AP22" s="104"/>
      <c r="AQ22" s="118"/>
    </row>
    <row r="23" spans="1:43" ht="22.5" customHeight="1">
      <c r="A23" s="171"/>
      <c r="B23" s="121"/>
      <c r="C23" s="1"/>
      <c r="D23" s="101"/>
      <c r="E23" s="60"/>
      <c r="F23" s="61"/>
      <c r="G23" s="62"/>
      <c r="H23" s="63"/>
      <c r="I23" s="64"/>
      <c r="J23" s="65"/>
      <c r="K23" s="108"/>
      <c r="L23" s="2"/>
      <c r="M23" s="1"/>
      <c r="N23" s="101"/>
      <c r="O23" s="60"/>
      <c r="P23" s="61"/>
      <c r="Q23" s="62"/>
      <c r="R23" s="63"/>
      <c r="S23" s="64"/>
      <c r="T23" s="65"/>
      <c r="U23" s="108"/>
      <c r="V23" s="2"/>
      <c r="W23" s="1"/>
      <c r="X23" s="101"/>
      <c r="Y23" s="60"/>
      <c r="Z23" s="61"/>
      <c r="AA23" s="62"/>
      <c r="AB23" s="63"/>
      <c r="AC23" s="64"/>
      <c r="AD23" s="65"/>
      <c r="AE23" s="108"/>
      <c r="AF23" s="2"/>
      <c r="AG23" s="113"/>
      <c r="AH23" s="111"/>
      <c r="AI23" s="102"/>
      <c r="AJ23" s="104"/>
      <c r="AK23" s="111"/>
      <c r="AL23" s="102"/>
      <c r="AM23" s="104"/>
      <c r="AN23" s="111"/>
      <c r="AO23" s="102"/>
      <c r="AP23" s="104"/>
      <c r="AQ23" s="118"/>
    </row>
    <row r="24" spans="1:43" ht="22.5" customHeight="1" thickBot="1">
      <c r="A24" s="172"/>
      <c r="B24" s="122"/>
      <c r="C24" s="33" t="s">
        <v>9</v>
      </c>
      <c r="D24" s="115"/>
      <c r="E24" s="116"/>
      <c r="F24" s="116"/>
      <c r="G24" s="117"/>
      <c r="H24" s="85" t="s">
        <v>0</v>
      </c>
      <c r="I24" s="86"/>
      <c r="J24" s="87"/>
      <c r="K24" s="109"/>
      <c r="L24" s="110"/>
      <c r="M24" s="33" t="s">
        <v>9</v>
      </c>
      <c r="N24" s="115"/>
      <c r="O24" s="116"/>
      <c r="P24" s="116"/>
      <c r="Q24" s="117"/>
      <c r="R24" s="85" t="s">
        <v>0</v>
      </c>
      <c r="S24" s="86"/>
      <c r="T24" s="87"/>
      <c r="U24" s="109"/>
      <c r="V24" s="110"/>
      <c r="W24" s="33" t="s">
        <v>9</v>
      </c>
      <c r="X24" s="115"/>
      <c r="Y24" s="116"/>
      <c r="Z24" s="116"/>
      <c r="AA24" s="117"/>
      <c r="AB24" s="85" t="s">
        <v>0</v>
      </c>
      <c r="AC24" s="86"/>
      <c r="AD24" s="87"/>
      <c r="AE24" s="109"/>
      <c r="AF24" s="110"/>
      <c r="AG24" s="114"/>
      <c r="AH24" s="112"/>
      <c r="AI24" s="103"/>
      <c r="AJ24" s="105"/>
      <c r="AK24" s="112"/>
      <c r="AL24" s="103"/>
      <c r="AM24" s="105"/>
      <c r="AN24" s="112"/>
      <c r="AO24" s="103"/>
      <c r="AP24" s="105"/>
      <c r="AQ24" s="119"/>
    </row>
    <row r="25" spans="1:43" ht="22.5" customHeight="1" thickTop="1">
      <c r="A25" s="184"/>
      <c r="B25" s="185"/>
      <c r="C25" s="53" t="s">
        <v>35</v>
      </c>
      <c r="D25" s="96" t="s">
        <v>52</v>
      </c>
      <c r="E25" s="97"/>
      <c r="F25" s="97"/>
      <c r="G25" s="97"/>
      <c r="H25" s="97"/>
      <c r="I25" s="97"/>
      <c r="J25" s="97"/>
      <c r="K25" s="97"/>
      <c r="L25" s="98"/>
      <c r="M25" s="53" t="s">
        <v>35</v>
      </c>
      <c r="N25" s="96" t="s">
        <v>42</v>
      </c>
      <c r="O25" s="96"/>
      <c r="P25" s="96"/>
      <c r="Q25" s="96"/>
      <c r="R25" s="96"/>
      <c r="S25" s="96"/>
      <c r="T25" s="96"/>
      <c r="U25" s="96"/>
      <c r="V25" s="154"/>
      <c r="W25" s="53" t="s">
        <v>35</v>
      </c>
      <c r="X25" s="96" t="s">
        <v>39</v>
      </c>
      <c r="Y25" s="96"/>
      <c r="Z25" s="96"/>
      <c r="AA25" s="96"/>
      <c r="AB25" s="96"/>
      <c r="AC25" s="96"/>
      <c r="AD25" s="96"/>
      <c r="AE25" s="96"/>
      <c r="AF25" s="154"/>
      <c r="AG25" s="138">
        <f>SUM(AG9:AG24)</f>
        <v>0</v>
      </c>
      <c r="AH25" s="139">
        <f>SUM(AH9:AH24)</f>
        <v>0</v>
      </c>
      <c r="AI25" s="140">
        <f>SUM(AI9:AI24)</f>
        <v>0</v>
      </c>
      <c r="AJ25" s="136" t="s">
        <v>15</v>
      </c>
      <c r="AK25" s="139">
        <f>SUM(AK9:AK24)</f>
        <v>12</v>
      </c>
      <c r="AL25" s="140">
        <f>SUM(AL9:AL24)</f>
        <v>0</v>
      </c>
      <c r="AM25" s="136" t="s">
        <v>15</v>
      </c>
      <c r="AN25" s="139">
        <f>SUM(AN9:AN24)</f>
        <v>0</v>
      </c>
      <c r="AO25" s="140">
        <f>SUM(AO9:AO24)</f>
        <v>0</v>
      </c>
      <c r="AP25" s="136" t="s">
        <v>15</v>
      </c>
      <c r="AQ25" s="137">
        <f>SUM(AQ9:AQ24)</f>
        <v>0</v>
      </c>
    </row>
    <row r="26" spans="1:43" ht="22.5" customHeight="1">
      <c r="A26" s="94" t="s">
        <v>16</v>
      </c>
      <c r="B26" s="95"/>
      <c r="C26" s="54" t="s">
        <v>37</v>
      </c>
      <c r="D26" s="77" t="s">
        <v>127</v>
      </c>
      <c r="E26" s="78"/>
      <c r="F26" s="78"/>
      <c r="G26" s="78"/>
      <c r="H26" s="78"/>
      <c r="I26" s="78"/>
      <c r="J26" s="78"/>
      <c r="K26" s="78"/>
      <c r="L26" s="79"/>
      <c r="M26" s="54" t="s">
        <v>51</v>
      </c>
      <c r="N26" s="155" t="s">
        <v>74</v>
      </c>
      <c r="O26" s="156"/>
      <c r="P26" s="156"/>
      <c r="Q26" s="156"/>
      <c r="R26" s="156"/>
      <c r="S26" s="156"/>
      <c r="T26" s="156"/>
      <c r="U26" s="156"/>
      <c r="V26" s="157"/>
      <c r="W26" s="54" t="s">
        <v>38</v>
      </c>
      <c r="X26" s="155" t="s">
        <v>73</v>
      </c>
      <c r="Y26" s="156"/>
      <c r="Z26" s="156"/>
      <c r="AA26" s="156"/>
      <c r="AB26" s="156"/>
      <c r="AC26" s="156"/>
      <c r="AD26" s="156"/>
      <c r="AE26" s="156"/>
      <c r="AF26" s="157"/>
      <c r="AG26" s="113"/>
      <c r="AH26" s="111"/>
      <c r="AI26" s="102"/>
      <c r="AJ26" s="104"/>
      <c r="AK26" s="111"/>
      <c r="AL26" s="102"/>
      <c r="AM26" s="104"/>
      <c r="AN26" s="111"/>
      <c r="AO26" s="102"/>
      <c r="AP26" s="104"/>
      <c r="AQ26" s="118"/>
    </row>
    <row r="27" spans="1:43" ht="22.5" customHeight="1">
      <c r="A27" s="94"/>
      <c r="B27" s="95"/>
      <c r="C27" s="44"/>
      <c r="D27" s="77"/>
      <c r="E27" s="78"/>
      <c r="F27" s="78"/>
      <c r="G27" s="78"/>
      <c r="H27" s="78"/>
      <c r="I27" s="78"/>
      <c r="J27" s="78"/>
      <c r="K27" s="78"/>
      <c r="L27" s="79"/>
      <c r="M27" s="44"/>
      <c r="N27" s="77"/>
      <c r="O27" s="78"/>
      <c r="P27" s="78"/>
      <c r="Q27" s="78"/>
      <c r="R27" s="78"/>
      <c r="S27" s="78"/>
      <c r="T27" s="78"/>
      <c r="U27" s="78"/>
      <c r="V27" s="79"/>
      <c r="W27" s="44"/>
      <c r="X27" s="77"/>
      <c r="Y27" s="78"/>
      <c r="Z27" s="78"/>
      <c r="AA27" s="78"/>
      <c r="AB27" s="78"/>
      <c r="AC27" s="78"/>
      <c r="AD27" s="78"/>
      <c r="AE27" s="78"/>
      <c r="AF27" s="79"/>
      <c r="AG27" s="113"/>
      <c r="AH27" s="111"/>
      <c r="AI27" s="102"/>
      <c r="AJ27" s="104"/>
      <c r="AK27" s="111"/>
      <c r="AL27" s="102"/>
      <c r="AM27" s="104"/>
      <c r="AN27" s="111"/>
      <c r="AO27" s="102"/>
      <c r="AP27" s="104"/>
      <c r="AQ27" s="118"/>
    </row>
    <row r="28" spans="1:43" ht="22.5" customHeight="1">
      <c r="A28" s="94"/>
      <c r="B28" s="95"/>
      <c r="C28" s="44"/>
      <c r="D28" s="80"/>
      <c r="E28" s="80"/>
      <c r="F28" s="80"/>
      <c r="G28" s="80"/>
      <c r="H28" s="80"/>
      <c r="I28" s="80"/>
      <c r="J28" s="80"/>
      <c r="K28" s="80"/>
      <c r="L28" s="81"/>
      <c r="M28" s="44"/>
      <c r="N28" s="80"/>
      <c r="O28" s="80"/>
      <c r="P28" s="80"/>
      <c r="Q28" s="80"/>
      <c r="R28" s="80"/>
      <c r="S28" s="80"/>
      <c r="T28" s="80"/>
      <c r="U28" s="80"/>
      <c r="V28" s="81"/>
      <c r="W28" s="44"/>
      <c r="X28" s="80"/>
      <c r="Y28" s="80"/>
      <c r="Z28" s="80"/>
      <c r="AA28" s="80"/>
      <c r="AB28" s="80"/>
      <c r="AC28" s="80"/>
      <c r="AD28" s="80"/>
      <c r="AE28" s="80"/>
      <c r="AF28" s="81"/>
      <c r="AG28" s="113"/>
      <c r="AH28" s="111"/>
      <c r="AI28" s="102"/>
      <c r="AJ28" s="104"/>
      <c r="AK28" s="111"/>
      <c r="AL28" s="102"/>
      <c r="AM28" s="104"/>
      <c r="AN28" s="111"/>
      <c r="AO28" s="102"/>
      <c r="AP28" s="104"/>
      <c r="AQ28" s="118"/>
    </row>
    <row r="29" spans="1:43" ht="22.5" customHeight="1">
      <c r="A29" s="94" t="s">
        <v>36</v>
      </c>
      <c r="B29" s="95"/>
      <c r="C29" s="44"/>
      <c r="D29" s="80"/>
      <c r="E29" s="80"/>
      <c r="F29" s="80"/>
      <c r="G29" s="80"/>
      <c r="H29" s="80"/>
      <c r="I29" s="80"/>
      <c r="J29" s="80"/>
      <c r="K29" s="80"/>
      <c r="L29" s="81"/>
      <c r="M29" s="44"/>
      <c r="N29" s="80"/>
      <c r="O29" s="80"/>
      <c r="P29" s="80"/>
      <c r="Q29" s="80"/>
      <c r="R29" s="80"/>
      <c r="S29" s="80"/>
      <c r="T29" s="80"/>
      <c r="U29" s="80"/>
      <c r="V29" s="81"/>
      <c r="W29" s="44"/>
      <c r="X29" s="80"/>
      <c r="Y29" s="80"/>
      <c r="Z29" s="80"/>
      <c r="AA29" s="80"/>
      <c r="AB29" s="80"/>
      <c r="AC29" s="80"/>
      <c r="AD29" s="80"/>
      <c r="AE29" s="80"/>
      <c r="AF29" s="81"/>
      <c r="AG29" s="113"/>
      <c r="AH29" s="111"/>
      <c r="AI29" s="141"/>
      <c r="AJ29" s="142"/>
      <c r="AK29" s="192"/>
      <c r="AL29" s="141"/>
      <c r="AM29" s="142"/>
      <c r="AN29" s="192"/>
      <c r="AO29" s="141"/>
      <c r="AP29" s="142"/>
      <c r="AQ29" s="193"/>
    </row>
    <row r="30" spans="1:43" ht="22.5" customHeight="1" thickBot="1">
      <c r="A30" s="186" t="s">
        <v>70</v>
      </c>
      <c r="B30" s="187"/>
      <c r="C30" s="45"/>
      <c r="D30" s="75"/>
      <c r="E30" s="75"/>
      <c r="F30" s="75"/>
      <c r="G30" s="75"/>
      <c r="H30" s="75"/>
      <c r="I30" s="75"/>
      <c r="J30" s="75"/>
      <c r="K30" s="75"/>
      <c r="L30" s="76"/>
      <c r="M30" s="45"/>
      <c r="N30" s="75"/>
      <c r="O30" s="75"/>
      <c r="P30" s="75"/>
      <c r="Q30" s="75"/>
      <c r="R30" s="75"/>
      <c r="S30" s="75"/>
      <c r="T30" s="75"/>
      <c r="U30" s="75"/>
      <c r="V30" s="76"/>
      <c r="W30" s="45"/>
      <c r="X30" s="75"/>
      <c r="Y30" s="75"/>
      <c r="Z30" s="75"/>
      <c r="AA30" s="75"/>
      <c r="AB30" s="75"/>
      <c r="AC30" s="75"/>
      <c r="AD30" s="75"/>
      <c r="AE30" s="75"/>
      <c r="AF30" s="76"/>
      <c r="AG30" s="114"/>
      <c r="AH30" s="112"/>
      <c r="AI30" s="188">
        <f>IF(AK25=0,0,AI25/AK25*100)</f>
        <v>0</v>
      </c>
      <c r="AJ30" s="189"/>
      <c r="AK30" s="190"/>
      <c r="AL30" s="188">
        <f>IF(AN25=0,0,AL25/AN25*100)</f>
        <v>0</v>
      </c>
      <c r="AM30" s="189"/>
      <c r="AN30" s="190"/>
      <c r="AO30" s="188">
        <f>IF(AQ25=0,0,AO25/AQ25*100)</f>
        <v>0</v>
      </c>
      <c r="AP30" s="189"/>
      <c r="AQ30" s="191"/>
    </row>
    <row r="31" spans="1:43" ht="11.25" customHeight="1" thickBot="1" thickTop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</row>
    <row r="32" spans="1:43" ht="22.5" customHeight="1" thickTop="1">
      <c r="A32" s="179" t="s">
        <v>33</v>
      </c>
      <c r="B32" s="180" t="s">
        <v>82</v>
      </c>
      <c r="C32" s="46" t="s">
        <v>105</v>
      </c>
      <c r="D32" s="143">
        <f>IF((E32-G32)&gt;0,1,0)+IF((E33-G33)&gt;0,1,0)+IF((E34-G34)&gt;0,1,0)</f>
        <v>1</v>
      </c>
      <c r="E32" s="66"/>
      <c r="F32" s="67"/>
      <c r="G32" s="68"/>
      <c r="H32" s="69"/>
      <c r="I32" s="67"/>
      <c r="J32" s="70"/>
      <c r="K32" s="146">
        <f>IF((G32-E32)&gt;0,1,)+IF((G33-E33)&gt;0,1,)+IF((G34-E34)&gt;0,1,)</f>
        <v>0</v>
      </c>
      <c r="L32" s="51" t="s">
        <v>111</v>
      </c>
      <c r="M32" s="46" t="s">
        <v>19</v>
      </c>
      <c r="N32" s="143">
        <f>IF((O32-Q32)&gt;0,1,0)+IF((O33-Q33)&gt;0,1,0)+IF((O34-Q34)&gt;0,1,0)</f>
        <v>1</v>
      </c>
      <c r="O32" s="66"/>
      <c r="P32" s="67"/>
      <c r="Q32" s="68"/>
      <c r="R32" s="69"/>
      <c r="S32" s="67"/>
      <c r="T32" s="70"/>
      <c r="U32" s="146">
        <f>IF((Q32-O32)&gt;0,1,)+IF((Q33-O33)&gt;0,1,)+IF((Q34-O34)&gt;0,1,)</f>
        <v>0</v>
      </c>
      <c r="V32" s="51" t="s">
        <v>84</v>
      </c>
      <c r="W32" s="46" t="s">
        <v>85</v>
      </c>
      <c r="X32" s="143">
        <f>IF((Y32-AA32)&gt;0,1,0)+IF((Y33-AA33)&gt;0,1,0)+IF((Y34-AA34)&gt;0,1,0)</f>
        <v>0</v>
      </c>
      <c r="Y32" s="66"/>
      <c r="Z32" s="67"/>
      <c r="AA32" s="68"/>
      <c r="AB32" s="69"/>
      <c r="AC32" s="67"/>
      <c r="AD32" s="70"/>
      <c r="AE32" s="146">
        <f>IF((AA32-Y32)&gt;0,1,)+IF((AA33-Y33)&gt;0,1,)+IF((AA34-Y34)&gt;0,1,)</f>
        <v>1</v>
      </c>
      <c r="AF32" s="51" t="s">
        <v>87</v>
      </c>
      <c r="AG32" s="138">
        <f>IF(AI32&gt;=2,1,0)</f>
        <v>1</v>
      </c>
      <c r="AH32" s="139">
        <f>IF(AQ32=0,0,IF(AI32&lt;2,1,0))</f>
        <v>0</v>
      </c>
      <c r="AI32" s="140">
        <f>IF(D32&gt;K32,1,0)+IF(N32&gt;U32,1,0)+IF(X32&gt;AE32,1,0)</f>
        <v>2</v>
      </c>
      <c r="AJ32" s="136" t="s">
        <v>13</v>
      </c>
      <c r="AK32" s="139">
        <v>3</v>
      </c>
      <c r="AL32" s="140">
        <f>SUM(D32,N32,X32)</f>
        <v>2</v>
      </c>
      <c r="AM32" s="136" t="s">
        <v>13</v>
      </c>
      <c r="AN32" s="139">
        <f>SUM(D32,K32,N32,U32,X32,AE32)</f>
        <v>3</v>
      </c>
      <c r="AO32" s="140">
        <f>SUM(E32:E34,O32:O34,Y32:Y34)</f>
        <v>25</v>
      </c>
      <c r="AP32" s="136" t="s">
        <v>13</v>
      </c>
      <c r="AQ32" s="137">
        <f>SUM(E32:G34,O32:Q34,Y32:AA34)</f>
        <v>44</v>
      </c>
    </row>
    <row r="33" spans="1:43" ht="22.5" customHeight="1">
      <c r="A33" s="168"/>
      <c r="B33" s="181"/>
      <c r="C33" s="47" t="s">
        <v>18</v>
      </c>
      <c r="D33" s="144"/>
      <c r="E33" s="48">
        <v>8</v>
      </c>
      <c r="F33" s="30" t="s">
        <v>4</v>
      </c>
      <c r="G33" s="49">
        <v>2</v>
      </c>
      <c r="H33" s="31" t="s">
        <v>2</v>
      </c>
      <c r="I33" s="50"/>
      <c r="J33" s="34" t="s">
        <v>3</v>
      </c>
      <c r="K33" s="147"/>
      <c r="L33" s="52" t="s">
        <v>83</v>
      </c>
      <c r="M33" s="47" t="s">
        <v>121</v>
      </c>
      <c r="N33" s="144"/>
      <c r="O33" s="48">
        <v>9</v>
      </c>
      <c r="P33" s="30" t="s">
        <v>4</v>
      </c>
      <c r="Q33" s="49">
        <v>8</v>
      </c>
      <c r="R33" s="31" t="s">
        <v>2</v>
      </c>
      <c r="S33" s="50">
        <v>5</v>
      </c>
      <c r="T33" s="34" t="s">
        <v>3</v>
      </c>
      <c r="U33" s="147"/>
      <c r="V33" s="52" t="s">
        <v>106</v>
      </c>
      <c r="W33" s="47" t="s">
        <v>20</v>
      </c>
      <c r="X33" s="144"/>
      <c r="Y33" s="48">
        <v>8</v>
      </c>
      <c r="Z33" s="30" t="s">
        <v>4</v>
      </c>
      <c r="AA33" s="49">
        <v>9</v>
      </c>
      <c r="AB33" s="31" t="s">
        <v>2</v>
      </c>
      <c r="AC33" s="50">
        <v>10</v>
      </c>
      <c r="AD33" s="34" t="s">
        <v>3</v>
      </c>
      <c r="AE33" s="147"/>
      <c r="AF33" s="52" t="s">
        <v>86</v>
      </c>
      <c r="AG33" s="113"/>
      <c r="AH33" s="111"/>
      <c r="AI33" s="102"/>
      <c r="AJ33" s="104"/>
      <c r="AK33" s="111"/>
      <c r="AL33" s="102"/>
      <c r="AM33" s="104"/>
      <c r="AN33" s="111"/>
      <c r="AO33" s="102"/>
      <c r="AP33" s="104"/>
      <c r="AQ33" s="118"/>
    </row>
    <row r="34" spans="1:43" ht="22.5" customHeight="1">
      <c r="A34" s="168"/>
      <c r="B34" s="181" t="s">
        <v>17</v>
      </c>
      <c r="C34" s="1"/>
      <c r="D34" s="145"/>
      <c r="E34" s="71"/>
      <c r="F34" s="61"/>
      <c r="G34" s="72"/>
      <c r="H34" s="63"/>
      <c r="I34" s="61"/>
      <c r="J34" s="73"/>
      <c r="K34" s="148"/>
      <c r="L34" s="2"/>
      <c r="M34" s="1"/>
      <c r="N34" s="145"/>
      <c r="O34" s="71"/>
      <c r="P34" s="61"/>
      <c r="Q34" s="72"/>
      <c r="R34" s="63"/>
      <c r="S34" s="61"/>
      <c r="T34" s="73"/>
      <c r="U34" s="148"/>
      <c r="V34" s="2"/>
      <c r="W34" s="1"/>
      <c r="X34" s="145"/>
      <c r="Y34" s="71"/>
      <c r="Z34" s="61"/>
      <c r="AA34" s="72"/>
      <c r="AB34" s="63"/>
      <c r="AC34" s="61"/>
      <c r="AD34" s="73"/>
      <c r="AE34" s="148"/>
      <c r="AF34" s="2"/>
      <c r="AG34" s="113"/>
      <c r="AH34" s="111"/>
      <c r="AI34" s="102"/>
      <c r="AJ34" s="104"/>
      <c r="AK34" s="111"/>
      <c r="AL34" s="102"/>
      <c r="AM34" s="104"/>
      <c r="AN34" s="111"/>
      <c r="AO34" s="102"/>
      <c r="AP34" s="104"/>
      <c r="AQ34" s="118"/>
    </row>
    <row r="35" spans="1:43" ht="22.5" customHeight="1" thickBot="1">
      <c r="A35" s="169"/>
      <c r="B35" s="182"/>
      <c r="C35" s="33" t="s">
        <v>9</v>
      </c>
      <c r="D35" s="151">
        <v>44820</v>
      </c>
      <c r="E35" s="152"/>
      <c r="F35" s="152"/>
      <c r="G35" s="153"/>
      <c r="H35" s="149" t="s">
        <v>0</v>
      </c>
      <c r="I35" s="150"/>
      <c r="J35" s="150"/>
      <c r="K35" s="158" t="s">
        <v>98</v>
      </c>
      <c r="L35" s="159"/>
      <c r="M35" s="33" t="s">
        <v>9</v>
      </c>
      <c r="N35" s="151">
        <v>44841</v>
      </c>
      <c r="O35" s="152"/>
      <c r="P35" s="152"/>
      <c r="Q35" s="153"/>
      <c r="R35" s="149" t="s">
        <v>0</v>
      </c>
      <c r="S35" s="150"/>
      <c r="T35" s="150"/>
      <c r="U35" s="158" t="s">
        <v>112</v>
      </c>
      <c r="V35" s="159"/>
      <c r="W35" s="33" t="s">
        <v>9</v>
      </c>
      <c r="X35" s="151">
        <v>44855</v>
      </c>
      <c r="Y35" s="152"/>
      <c r="Z35" s="152"/>
      <c r="AA35" s="153"/>
      <c r="AB35" s="149" t="s">
        <v>0</v>
      </c>
      <c r="AC35" s="150"/>
      <c r="AD35" s="150"/>
      <c r="AE35" s="158" t="s">
        <v>113</v>
      </c>
      <c r="AF35" s="159"/>
      <c r="AG35" s="114"/>
      <c r="AH35" s="112"/>
      <c r="AI35" s="103"/>
      <c r="AJ35" s="105"/>
      <c r="AK35" s="112"/>
      <c r="AL35" s="103"/>
      <c r="AM35" s="105"/>
      <c r="AN35" s="112"/>
      <c r="AO35" s="103"/>
      <c r="AP35" s="105"/>
      <c r="AQ35" s="119"/>
    </row>
    <row r="36" ht="18.75" customHeight="1" thickTop="1">
      <c r="A36" s="35" t="s">
        <v>72</v>
      </c>
    </row>
    <row r="37" ht="18.75" customHeight="1">
      <c r="A37" s="35" t="s">
        <v>71</v>
      </c>
    </row>
    <row r="38" spans="1:41" ht="18.75" customHeight="1">
      <c r="A38" s="35" t="s">
        <v>149</v>
      </c>
      <c r="K38" s="29"/>
      <c r="L38" s="29"/>
      <c r="M38" s="29"/>
      <c r="N38" s="29"/>
      <c r="O38" s="29"/>
      <c r="P38" s="29"/>
      <c r="Q38" s="29"/>
      <c r="AI38" s="4"/>
      <c r="AJ38" s="4"/>
      <c r="AK38" s="4"/>
      <c r="AL38" s="4"/>
      <c r="AM38" s="4"/>
      <c r="AN38" s="4"/>
      <c r="AO38" s="4"/>
    </row>
    <row r="39" spans="1:45" ht="18.75" customHeight="1">
      <c r="A39" s="35" t="s">
        <v>150</v>
      </c>
      <c r="K39" s="29"/>
      <c r="L39" s="29"/>
      <c r="M39" s="29"/>
      <c r="N39" s="29"/>
      <c r="O39" s="29"/>
      <c r="P39" s="29"/>
      <c r="Q39" s="29"/>
      <c r="AI39" s="4"/>
      <c r="AJ39" s="4"/>
      <c r="AK39" s="4"/>
      <c r="AL39" s="4"/>
      <c r="AM39" s="4"/>
      <c r="AN39" s="4"/>
      <c r="AO39" s="4"/>
      <c r="AR39" s="4">
        <v>0</v>
      </c>
      <c r="AS39" s="4" t="s">
        <v>134</v>
      </c>
    </row>
    <row r="40" spans="1:45" ht="18.75" customHeight="1">
      <c r="A40" s="35" t="s">
        <v>151</v>
      </c>
      <c r="AR40" s="4">
        <v>1</v>
      </c>
      <c r="AS40" s="74" t="s">
        <v>62</v>
      </c>
    </row>
    <row r="41" spans="44:45" ht="12.75">
      <c r="AR41" s="4">
        <v>2</v>
      </c>
      <c r="AS41" s="74" t="s">
        <v>114</v>
      </c>
    </row>
    <row r="42" spans="44:45" ht="12.75">
      <c r="AR42" s="4">
        <v>3</v>
      </c>
      <c r="AS42" s="74" t="s">
        <v>99</v>
      </c>
    </row>
    <row r="43" spans="44:45" ht="12.75">
      <c r="AR43" s="4">
        <v>4</v>
      </c>
      <c r="AS43" s="74" t="s">
        <v>90</v>
      </c>
    </row>
    <row r="44" spans="44:46" ht="12.75">
      <c r="AR44" s="4">
        <v>5</v>
      </c>
      <c r="AS44" s="74" t="s">
        <v>57</v>
      </c>
      <c r="AT44" s="74"/>
    </row>
    <row r="45" spans="44:45" ht="12.75">
      <c r="AR45" s="4">
        <v>6</v>
      </c>
      <c r="AS45" s="74" t="s">
        <v>115</v>
      </c>
    </row>
    <row r="46" spans="44:45" ht="12.75">
      <c r="AR46" s="4">
        <v>7</v>
      </c>
      <c r="AS46" s="74" t="s">
        <v>89</v>
      </c>
    </row>
    <row r="47" spans="44:45" ht="12.75">
      <c r="AR47" s="4">
        <v>8</v>
      </c>
      <c r="AS47" s="74" t="s">
        <v>135</v>
      </c>
    </row>
    <row r="48" spans="44:46" ht="12.75">
      <c r="AR48" s="4">
        <v>9</v>
      </c>
      <c r="AS48" s="74" t="s">
        <v>128</v>
      </c>
      <c r="AT48" s="74"/>
    </row>
    <row r="49" spans="44:45" ht="12.75">
      <c r="AR49" s="4">
        <v>10</v>
      </c>
      <c r="AS49" s="74" t="s">
        <v>136</v>
      </c>
    </row>
    <row r="50" spans="44:45" ht="12.75">
      <c r="AR50" s="4">
        <v>11</v>
      </c>
      <c r="AS50" s="74" t="s">
        <v>54</v>
      </c>
    </row>
    <row r="51" spans="44:45" ht="12.75">
      <c r="AR51" s="4">
        <v>12</v>
      </c>
      <c r="AS51" s="74" t="s">
        <v>117</v>
      </c>
    </row>
    <row r="52" spans="44:45" ht="12.75">
      <c r="AR52" s="4">
        <v>13</v>
      </c>
      <c r="AS52" s="74" t="s">
        <v>122</v>
      </c>
    </row>
    <row r="53" spans="44:46" ht="12.75">
      <c r="AR53" s="4">
        <v>14</v>
      </c>
      <c r="AS53" s="74" t="s">
        <v>102</v>
      </c>
      <c r="AT53" s="74"/>
    </row>
    <row r="54" spans="44:45" ht="12.75">
      <c r="AR54" s="4">
        <v>15</v>
      </c>
      <c r="AS54" s="74" t="s">
        <v>77</v>
      </c>
    </row>
    <row r="55" spans="44:45" ht="12.75">
      <c r="AR55" s="4">
        <v>16</v>
      </c>
      <c r="AS55" s="74" t="s">
        <v>137</v>
      </c>
    </row>
    <row r="56" spans="44:46" ht="12.75">
      <c r="AR56" s="4">
        <v>17</v>
      </c>
      <c r="AS56" s="74" t="s">
        <v>101</v>
      </c>
      <c r="AT56" s="74"/>
    </row>
    <row r="57" spans="44:46" ht="12.75">
      <c r="AR57" s="4">
        <v>18</v>
      </c>
      <c r="AS57" s="74" t="s">
        <v>60</v>
      </c>
      <c r="AT57" s="74"/>
    </row>
    <row r="58" spans="44:46" ht="12.75">
      <c r="AR58" s="4">
        <v>19</v>
      </c>
      <c r="AS58" s="74" t="s">
        <v>130</v>
      </c>
      <c r="AT58" s="74"/>
    </row>
    <row r="59" spans="44:46" ht="12.75">
      <c r="AR59" s="4">
        <v>20</v>
      </c>
      <c r="AS59" s="74" t="s">
        <v>67</v>
      </c>
      <c r="AT59" s="74"/>
    </row>
    <row r="60" spans="44:45" ht="12.75">
      <c r="AR60" s="4">
        <v>21</v>
      </c>
      <c r="AS60" s="74" t="s">
        <v>138</v>
      </c>
    </row>
    <row r="61" spans="44:45" ht="12.75">
      <c r="AR61" s="4">
        <v>22</v>
      </c>
      <c r="AS61" s="74" t="s">
        <v>58</v>
      </c>
    </row>
    <row r="62" spans="44:45" ht="12.75">
      <c r="AR62" s="4">
        <v>23</v>
      </c>
      <c r="AS62" s="74" t="s">
        <v>93</v>
      </c>
    </row>
    <row r="63" spans="44:46" ht="12.75">
      <c r="AR63" s="4">
        <v>24</v>
      </c>
      <c r="AS63" s="74" t="s">
        <v>123</v>
      </c>
      <c r="AT63" s="74"/>
    </row>
    <row r="64" spans="44:45" ht="12.75">
      <c r="AR64" s="4">
        <v>25</v>
      </c>
      <c r="AS64" s="74" t="s">
        <v>100</v>
      </c>
    </row>
    <row r="65" spans="44:46" ht="12.75">
      <c r="AR65" s="4">
        <v>26</v>
      </c>
      <c r="AS65" s="74" t="s">
        <v>97</v>
      </c>
      <c r="AT65" s="74"/>
    </row>
    <row r="66" spans="44:45" ht="12.75">
      <c r="AR66" s="4">
        <v>27</v>
      </c>
      <c r="AS66" s="74" t="s">
        <v>139</v>
      </c>
    </row>
    <row r="67" spans="44:45" ht="12.75">
      <c r="AR67" s="4">
        <v>28</v>
      </c>
      <c r="AS67" s="74" t="s">
        <v>56</v>
      </c>
    </row>
    <row r="68" spans="44:46" ht="12.75">
      <c r="AR68" s="4">
        <v>29</v>
      </c>
      <c r="AS68" s="74" t="s">
        <v>64</v>
      </c>
      <c r="AT68" s="74"/>
    </row>
    <row r="69" spans="44:45" ht="12.75">
      <c r="AR69" s="4">
        <v>30</v>
      </c>
      <c r="AS69" s="74" t="s">
        <v>65</v>
      </c>
    </row>
    <row r="70" spans="44:45" ht="12.75">
      <c r="AR70" s="4">
        <v>31</v>
      </c>
      <c r="AS70" s="74" t="s">
        <v>59</v>
      </c>
    </row>
    <row r="71" spans="44:46" ht="12.75">
      <c r="AR71" s="4">
        <v>32</v>
      </c>
      <c r="AS71" s="74" t="s">
        <v>94</v>
      </c>
      <c r="AT71" s="74"/>
    </row>
    <row r="72" spans="44:46" ht="12.75">
      <c r="AR72" s="4">
        <v>33</v>
      </c>
      <c r="AS72" s="74" t="s">
        <v>140</v>
      </c>
      <c r="AT72" s="74"/>
    </row>
    <row r="73" spans="44:46" ht="12.75">
      <c r="AR73" s="4">
        <v>34</v>
      </c>
      <c r="AS73" s="74" t="s">
        <v>129</v>
      </c>
      <c r="AT73" s="74"/>
    </row>
    <row r="74" spans="44:46" ht="12.75">
      <c r="AR74" s="4">
        <v>35</v>
      </c>
      <c r="AS74" s="74" t="s">
        <v>116</v>
      </c>
      <c r="AT74" s="74"/>
    </row>
    <row r="75" spans="44:45" ht="12.75">
      <c r="AR75" s="4">
        <v>36</v>
      </c>
      <c r="AS75" s="74" t="s">
        <v>55</v>
      </c>
    </row>
    <row r="76" spans="44:45" ht="12.75">
      <c r="AR76" s="4">
        <v>37</v>
      </c>
      <c r="AS76" s="74" t="s">
        <v>107</v>
      </c>
    </row>
    <row r="77" spans="44:46" ht="12.75">
      <c r="AR77" s="4">
        <v>38</v>
      </c>
      <c r="AS77" s="74" t="s">
        <v>91</v>
      </c>
      <c r="AT77" s="74"/>
    </row>
    <row r="78" spans="44:45" ht="12.75">
      <c r="AR78" s="4">
        <v>39</v>
      </c>
      <c r="AS78" s="74" t="s">
        <v>76</v>
      </c>
    </row>
    <row r="79" spans="44:46" ht="12.75">
      <c r="AR79" s="4">
        <v>40</v>
      </c>
      <c r="AS79" s="74" t="s">
        <v>124</v>
      </c>
      <c r="AT79" s="74"/>
    </row>
    <row r="80" spans="44:45" ht="12.75">
      <c r="AR80" s="4">
        <v>41</v>
      </c>
      <c r="AS80" s="74" t="s">
        <v>103</v>
      </c>
    </row>
    <row r="81" spans="44:46" ht="12.75">
      <c r="AR81" s="4">
        <v>42</v>
      </c>
      <c r="AS81" s="74" t="s">
        <v>119</v>
      </c>
      <c r="AT81" s="74"/>
    </row>
    <row r="82" spans="44:45" ht="12.75">
      <c r="AR82" s="4">
        <v>43</v>
      </c>
      <c r="AS82" s="74" t="s">
        <v>141</v>
      </c>
    </row>
    <row r="83" spans="44:46" ht="12.75">
      <c r="AR83" s="4">
        <v>44</v>
      </c>
      <c r="AS83" s="74" t="s">
        <v>142</v>
      </c>
      <c r="AT83" s="74"/>
    </row>
    <row r="84" spans="44:46" ht="12.75">
      <c r="AR84" s="4">
        <v>45</v>
      </c>
      <c r="AS84" s="74" t="s">
        <v>95</v>
      </c>
      <c r="AT84" s="74"/>
    </row>
    <row r="85" spans="44:46" ht="12.75">
      <c r="AR85" s="4">
        <v>46</v>
      </c>
      <c r="AS85" s="74" t="s">
        <v>125</v>
      </c>
      <c r="AT85" s="74"/>
    </row>
    <row r="86" spans="44:45" ht="12.75">
      <c r="AR86" s="4">
        <v>47</v>
      </c>
      <c r="AS86" s="74" t="s">
        <v>75</v>
      </c>
    </row>
    <row r="87" spans="44:45" ht="12.75">
      <c r="AR87" s="4">
        <v>48</v>
      </c>
      <c r="AS87" s="74" t="s">
        <v>79</v>
      </c>
    </row>
    <row r="88" spans="44:46" ht="12.75">
      <c r="AR88" s="4">
        <v>49</v>
      </c>
      <c r="AS88" s="74" t="s">
        <v>80</v>
      </c>
      <c r="AT88" s="74"/>
    </row>
    <row r="89" spans="44:46" ht="12.75">
      <c r="AR89" s="4">
        <v>50</v>
      </c>
      <c r="AS89" s="74" t="s">
        <v>143</v>
      </c>
      <c r="AT89" s="74"/>
    </row>
    <row r="90" spans="44:45" ht="12.75">
      <c r="AR90" s="4">
        <v>51</v>
      </c>
      <c r="AS90" s="74" t="s">
        <v>63</v>
      </c>
    </row>
    <row r="91" spans="44:46" ht="12.75">
      <c r="AR91" s="4">
        <v>52</v>
      </c>
      <c r="AS91" s="74" t="s">
        <v>108</v>
      </c>
      <c r="AT91" s="74"/>
    </row>
    <row r="92" spans="44:45" ht="12.75">
      <c r="AR92" s="4">
        <v>53</v>
      </c>
      <c r="AS92" s="74" t="s">
        <v>78</v>
      </c>
    </row>
    <row r="93" spans="44:45" ht="12.75">
      <c r="AR93" s="4">
        <v>54</v>
      </c>
      <c r="AS93" s="74" t="s">
        <v>110</v>
      </c>
    </row>
    <row r="94" spans="44:45" ht="12.75">
      <c r="AR94" s="4">
        <v>55</v>
      </c>
      <c r="AS94" s="74" t="s">
        <v>144</v>
      </c>
    </row>
    <row r="95" spans="44:46" ht="12.75">
      <c r="AR95" s="4">
        <v>56</v>
      </c>
      <c r="AS95" s="74" t="s">
        <v>61</v>
      </c>
      <c r="AT95" s="74"/>
    </row>
    <row r="96" spans="44:46" ht="12.75">
      <c r="AR96" s="4">
        <v>57</v>
      </c>
      <c r="AS96" s="74" t="s">
        <v>96</v>
      </c>
      <c r="AT96" s="74"/>
    </row>
    <row r="97" spans="44:46" ht="12.75">
      <c r="AR97" s="4">
        <v>58</v>
      </c>
      <c r="AS97" s="74" t="s">
        <v>104</v>
      </c>
      <c r="AT97" s="74"/>
    </row>
    <row r="98" spans="44:46" ht="12.75">
      <c r="AR98" s="4">
        <v>59</v>
      </c>
      <c r="AS98" s="74" t="s">
        <v>66</v>
      </c>
      <c r="AT98" s="74"/>
    </row>
    <row r="99" spans="44:46" ht="12.75">
      <c r="AR99" s="4">
        <v>60</v>
      </c>
      <c r="AS99" s="74" t="s">
        <v>126</v>
      </c>
      <c r="AT99" s="74"/>
    </row>
    <row r="100" spans="44:45" ht="12.75">
      <c r="AR100" s="4">
        <v>61</v>
      </c>
      <c r="AS100" s="74" t="s">
        <v>81</v>
      </c>
    </row>
    <row r="101" spans="44:45" ht="12.75">
      <c r="AR101" s="4">
        <v>62</v>
      </c>
      <c r="AS101" s="74" t="s">
        <v>120</v>
      </c>
    </row>
    <row r="102" spans="44:46" ht="12.75">
      <c r="AR102" s="4">
        <v>63</v>
      </c>
      <c r="AS102" s="74" t="s">
        <v>92</v>
      </c>
      <c r="AT102" s="74"/>
    </row>
    <row r="103" spans="44:46" ht="12.75">
      <c r="AR103" s="4">
        <v>64</v>
      </c>
      <c r="AS103" s="74" t="s">
        <v>145</v>
      </c>
      <c r="AT103" s="74"/>
    </row>
    <row r="104" spans="44:46" ht="12.75">
      <c r="AR104" s="4">
        <v>65</v>
      </c>
      <c r="AS104" s="74" t="s">
        <v>109</v>
      </c>
      <c r="AT104" s="74"/>
    </row>
    <row r="105" spans="44:46" ht="12.75">
      <c r="AR105" s="4">
        <v>66</v>
      </c>
      <c r="AS105" s="74" t="s">
        <v>132</v>
      </c>
      <c r="AT105" s="74"/>
    </row>
    <row r="106" spans="44:46" ht="12.75">
      <c r="AR106" s="4">
        <v>67</v>
      </c>
      <c r="AS106" s="74" t="s">
        <v>68</v>
      </c>
      <c r="AT106" s="74"/>
    </row>
    <row r="107" spans="44:45" ht="12.75">
      <c r="AR107" s="4">
        <v>68</v>
      </c>
      <c r="AS107" s="74" t="s">
        <v>146</v>
      </c>
    </row>
    <row r="108" spans="44:45" ht="12.75">
      <c r="AR108" s="4">
        <v>69</v>
      </c>
      <c r="AS108" s="74" t="s">
        <v>118</v>
      </c>
    </row>
    <row r="109" spans="44:45" ht="12.75">
      <c r="AR109" s="4">
        <v>70</v>
      </c>
      <c r="AS109" s="74" t="s">
        <v>131</v>
      </c>
    </row>
    <row r="110" spans="44:45" ht="12.75">
      <c r="AR110" s="4">
        <v>71</v>
      </c>
      <c r="AS110" s="4" t="s">
        <v>147</v>
      </c>
    </row>
    <row r="111" spans="44:45" ht="12.75">
      <c r="AR111" s="4">
        <v>72</v>
      </c>
      <c r="AS111" s="74" t="s">
        <v>148</v>
      </c>
    </row>
    <row r="112" ht="12.75">
      <c r="AR112" s="4">
        <v>73</v>
      </c>
    </row>
    <row r="113" ht="12.75">
      <c r="AR113" s="4">
        <v>74</v>
      </c>
    </row>
    <row r="114" ht="12.75">
      <c r="AR114" s="4">
        <v>75</v>
      </c>
    </row>
    <row r="115" ht="12.75">
      <c r="AR115" s="4">
        <v>76</v>
      </c>
    </row>
    <row r="116" ht="12.75">
      <c r="AR116" s="4">
        <v>77</v>
      </c>
    </row>
    <row r="117" ht="12.75">
      <c r="AR117" s="4">
        <v>78</v>
      </c>
    </row>
    <row r="118" ht="12.75">
      <c r="AR118" s="4">
        <v>79</v>
      </c>
    </row>
    <row r="119" ht="12.75">
      <c r="AR119" s="4">
        <v>80</v>
      </c>
    </row>
    <row r="120" ht="12.75">
      <c r="AR120" s="4">
        <v>81</v>
      </c>
    </row>
    <row r="121" ht="12.75">
      <c r="AR121" s="4">
        <v>82</v>
      </c>
    </row>
  </sheetData>
  <sheetProtection/>
  <mergeCells count="210">
    <mergeCell ref="AL30:AN30"/>
    <mergeCell ref="AO30:AQ30"/>
    <mergeCell ref="AI25:AI29"/>
    <mergeCell ref="AJ25:AJ29"/>
    <mergeCell ref="AK25:AK29"/>
    <mergeCell ref="AI30:AK30"/>
    <mergeCell ref="AN25:AN29"/>
    <mergeCell ref="AO25:AO29"/>
    <mergeCell ref="AP25:AP29"/>
    <mergeCell ref="AQ25:AQ29"/>
    <mergeCell ref="A21:A24"/>
    <mergeCell ref="A32:A35"/>
    <mergeCell ref="A28:B28"/>
    <mergeCell ref="A29:B29"/>
    <mergeCell ref="B32:B35"/>
    <mergeCell ref="A31:AQ31"/>
    <mergeCell ref="A25:B25"/>
    <mergeCell ref="A30:B30"/>
    <mergeCell ref="AE35:AF35"/>
    <mergeCell ref="AQ21:AQ24"/>
    <mergeCell ref="A9:A12"/>
    <mergeCell ref="A13:A16"/>
    <mergeCell ref="A17:A20"/>
    <mergeCell ref="A6:B6"/>
    <mergeCell ref="A8:B8"/>
    <mergeCell ref="A7:B7"/>
    <mergeCell ref="B17:B20"/>
    <mergeCell ref="B13:B16"/>
    <mergeCell ref="AG7:AH7"/>
    <mergeCell ref="AH9:AH12"/>
    <mergeCell ref="AH13:AH16"/>
    <mergeCell ref="AH17:AH20"/>
    <mergeCell ref="AG13:AG16"/>
    <mergeCell ref="AG17:AG20"/>
    <mergeCell ref="N9:N11"/>
    <mergeCell ref="N24:Q24"/>
    <mergeCell ref="R24:T24"/>
    <mergeCell ref="X24:AA24"/>
    <mergeCell ref="R12:T12"/>
    <mergeCell ref="U17:U19"/>
    <mergeCell ref="X17:X19"/>
    <mergeCell ref="U24:V24"/>
    <mergeCell ref="R20:T20"/>
    <mergeCell ref="N21:N23"/>
    <mergeCell ref="X7:X8"/>
    <mergeCell ref="X12:AA12"/>
    <mergeCell ref="X9:X11"/>
    <mergeCell ref="AG4:AQ4"/>
    <mergeCell ref="AO8:AQ8"/>
    <mergeCell ref="AQ9:AQ12"/>
    <mergeCell ref="AP9:AP12"/>
    <mergeCell ref="AL9:AL12"/>
    <mergeCell ref="AM9:AM12"/>
    <mergeCell ref="AN9:AN12"/>
    <mergeCell ref="B3:AQ3"/>
    <mergeCell ref="D12:G12"/>
    <mergeCell ref="H12:J12"/>
    <mergeCell ref="D7:D8"/>
    <mergeCell ref="K7:K8"/>
    <mergeCell ref="B9:B12"/>
    <mergeCell ref="N7:N8"/>
    <mergeCell ref="AB12:AD12"/>
    <mergeCell ref="N12:Q12"/>
    <mergeCell ref="AO7:AQ7"/>
    <mergeCell ref="AB24:AD24"/>
    <mergeCell ref="D35:G35"/>
    <mergeCell ref="H35:J35"/>
    <mergeCell ref="N35:Q35"/>
    <mergeCell ref="R35:T35"/>
    <mergeCell ref="K35:L35"/>
    <mergeCell ref="U35:V35"/>
    <mergeCell ref="N29:V29"/>
    <mergeCell ref="X25:AF25"/>
    <mergeCell ref="X26:AF26"/>
    <mergeCell ref="AE20:AF20"/>
    <mergeCell ref="U21:U23"/>
    <mergeCell ref="X21:X23"/>
    <mergeCell ref="AE21:AE23"/>
    <mergeCell ref="K17:K19"/>
    <mergeCell ref="N17:N19"/>
    <mergeCell ref="N20:Q20"/>
    <mergeCell ref="K20:L20"/>
    <mergeCell ref="U20:V20"/>
    <mergeCell ref="AB20:AD20"/>
    <mergeCell ref="AH21:AH24"/>
    <mergeCell ref="AK13:AK16"/>
    <mergeCell ref="AL13:AL16"/>
    <mergeCell ref="AM13:AM16"/>
    <mergeCell ref="AN13:AN16"/>
    <mergeCell ref="AE24:AF24"/>
    <mergeCell ref="AK17:AK20"/>
    <mergeCell ref="AL17:AL20"/>
    <mergeCell ref="AM17:AM20"/>
    <mergeCell ref="AN17:AN20"/>
    <mergeCell ref="H16:J16"/>
    <mergeCell ref="N16:Q16"/>
    <mergeCell ref="K16:L16"/>
    <mergeCell ref="X35:AA35"/>
    <mergeCell ref="X20:AA20"/>
    <mergeCell ref="D20:G20"/>
    <mergeCell ref="H20:J20"/>
    <mergeCell ref="N25:V25"/>
    <mergeCell ref="N26:V26"/>
    <mergeCell ref="K24:L24"/>
    <mergeCell ref="AG32:AG35"/>
    <mergeCell ref="AI32:AI35"/>
    <mergeCell ref="AJ32:AJ35"/>
    <mergeCell ref="AK32:AK35"/>
    <mergeCell ref="AH32:AH35"/>
    <mergeCell ref="N13:N15"/>
    <mergeCell ref="AB35:AD35"/>
    <mergeCell ref="AI13:AI16"/>
    <mergeCell ref="AJ13:AJ16"/>
    <mergeCell ref="AE17:AE19"/>
    <mergeCell ref="D32:D34"/>
    <mergeCell ref="K32:K34"/>
    <mergeCell ref="N32:N34"/>
    <mergeCell ref="U32:U34"/>
    <mergeCell ref="X32:X34"/>
    <mergeCell ref="AE32:AE34"/>
    <mergeCell ref="AP32:AP35"/>
    <mergeCell ref="AQ32:AQ35"/>
    <mergeCell ref="AG25:AG30"/>
    <mergeCell ref="AH25:AH30"/>
    <mergeCell ref="AL25:AL29"/>
    <mergeCell ref="AM25:AM29"/>
    <mergeCell ref="AL32:AL35"/>
    <mergeCell ref="AM32:AM35"/>
    <mergeCell ref="AN32:AN35"/>
    <mergeCell ref="AO32:AO35"/>
    <mergeCell ref="C6:L6"/>
    <mergeCell ref="M6:V6"/>
    <mergeCell ref="W6:AF6"/>
    <mergeCell ref="AL8:AN8"/>
    <mergeCell ref="AG6:AQ6"/>
    <mergeCell ref="U7:U8"/>
    <mergeCell ref="AE7:AE8"/>
    <mergeCell ref="AI7:AK7"/>
    <mergeCell ref="AI8:AK8"/>
    <mergeCell ref="AL7:AN7"/>
    <mergeCell ref="B21:B24"/>
    <mergeCell ref="D21:D23"/>
    <mergeCell ref="K21:K23"/>
    <mergeCell ref="D24:G24"/>
    <mergeCell ref="H24:J24"/>
    <mergeCell ref="K12:L12"/>
    <mergeCell ref="D13:D15"/>
    <mergeCell ref="K13:K15"/>
    <mergeCell ref="D17:D19"/>
    <mergeCell ref="D16:G16"/>
    <mergeCell ref="AQ13:AQ16"/>
    <mergeCell ref="AO13:AO16"/>
    <mergeCell ref="AP13:AP16"/>
    <mergeCell ref="AO17:AO20"/>
    <mergeCell ref="AP17:AP20"/>
    <mergeCell ref="AE16:AF16"/>
    <mergeCell ref="AI17:AI20"/>
    <mergeCell ref="AJ17:AJ20"/>
    <mergeCell ref="AE13:AE15"/>
    <mergeCell ref="AQ17:AQ20"/>
    <mergeCell ref="AO21:AO24"/>
    <mergeCell ref="AP21:AP24"/>
    <mergeCell ref="Y7:AD7"/>
    <mergeCell ref="Y8:AA8"/>
    <mergeCell ref="AB8:AD8"/>
    <mergeCell ref="AG21:AG24"/>
    <mergeCell ref="AI21:AI24"/>
    <mergeCell ref="AJ21:AJ24"/>
    <mergeCell ref="AK21:AK24"/>
    <mergeCell ref="AO9:AO12"/>
    <mergeCell ref="K9:K11"/>
    <mergeCell ref="AN21:AN24"/>
    <mergeCell ref="AG9:AG12"/>
    <mergeCell ref="AI9:AI12"/>
    <mergeCell ref="AJ9:AJ12"/>
    <mergeCell ref="AK9:AK12"/>
    <mergeCell ref="X16:AA16"/>
    <mergeCell ref="AB16:AD16"/>
    <mergeCell ref="U9:U11"/>
    <mergeCell ref="U12:V12"/>
    <mergeCell ref="AL21:AL24"/>
    <mergeCell ref="AM21:AM24"/>
    <mergeCell ref="O7:T7"/>
    <mergeCell ref="O8:Q8"/>
    <mergeCell ref="R8:T8"/>
    <mergeCell ref="AE9:AE11"/>
    <mergeCell ref="AE12:AF12"/>
    <mergeCell ref="U13:U15"/>
    <mergeCell ref="X13:X15"/>
    <mergeCell ref="U16:V16"/>
    <mergeCell ref="E8:G8"/>
    <mergeCell ref="R16:T16"/>
    <mergeCell ref="N28:V28"/>
    <mergeCell ref="H8:J8"/>
    <mergeCell ref="E7:J7"/>
    <mergeCell ref="A27:B27"/>
    <mergeCell ref="A26:B26"/>
    <mergeCell ref="D26:L26"/>
    <mergeCell ref="D25:L25"/>
    <mergeCell ref="D9:D11"/>
    <mergeCell ref="X30:AF30"/>
    <mergeCell ref="D27:L27"/>
    <mergeCell ref="N27:V27"/>
    <mergeCell ref="X27:AF27"/>
    <mergeCell ref="D28:L28"/>
    <mergeCell ref="D29:L29"/>
    <mergeCell ref="X28:AF28"/>
    <mergeCell ref="X29:AF29"/>
    <mergeCell ref="N30:V30"/>
    <mergeCell ref="D30:L30"/>
  </mergeCells>
  <dataValidations count="8">
    <dataValidation type="list" allowBlank="1" showInputMessage="1" showErrorMessage="1" sqref="B1">
      <formula1>"1,2,3,4,5,6,7,8,9"</formula1>
    </dataValidation>
    <dataValidation type="list" allowBlank="1" showInputMessage="1" showErrorMessage="1" sqref="D1">
      <formula1>"A,B"</formula1>
    </dataValidation>
    <dataValidation type="list" allowBlank="1" showInputMessage="1" showErrorMessage="1" sqref="C26:C30 M26:M30 W26:W30">
      <formula1>"第１戦第１試合,第１戦第２試合,第１戦第３試合,第２戦第１試合,第２戦第２試合,第２戦第３試合,第３戦第１試合,第３戦第２試合,第３戦第３試合,第４戦第１試合,第４戦第２試合,第４戦第３試合,第５戦第１試合,第５戦第２試合,第５戦第３試合"</formula1>
    </dataValidation>
    <dataValidation type="list" allowBlank="1" showInputMessage="1" showErrorMessage="1" sqref="O34 Q34 E34 G34 Y34 AA34">
      <formula1>"0,1"</formula1>
    </dataValidation>
    <dataValidation type="list" allowBlank="1" showInputMessage="1" showErrorMessage="1" sqref="S22 S10 I10 AC22 I22 AC18 S18 I18 AC14 S14 I14 AC10">
      <formula1>$AR$38:$AR$133</formula1>
    </dataValidation>
    <dataValidation type="list" allowBlank="1" showInputMessage="1" showErrorMessage="1" sqref="AG4:AQ4 B9:B24">
      <formula1>$AS$40:$AS$115</formula1>
    </dataValidation>
    <dataValidation type="list" allowBlank="1" showInputMessage="1" showErrorMessage="1" sqref="S32:S34 I32:I34 AC32:AC34">
      <formula1>$AR$42:$AR$140</formula1>
    </dataValidation>
    <dataValidation type="list" allowBlank="1" showInputMessage="1" showErrorMessage="1" sqref="Q32:Q33 AA32:AA33 E32:E33 O32:O33 G32:G33 Y32:Y33 E10 G10 E14 G14 E18 G18 E22 G22 O10 Q10 O14 Q14 O18 Q18 O22 Q22 Y10 AA10 Y14 AA14 Y18 AA18 Y22 AA22">
      <formula1>"0,1,2,3,4,5,6,7,8,9"</formula1>
    </dataValidation>
  </dataValidations>
  <printOptions horizontalCentered="1" verticalCentered="1"/>
  <pageMargins left="0" right="0" top="0.3937007874015748" bottom="0" header="0" footer="0"/>
  <pageSetup fitToHeight="1" fitToWidth="1"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Zeros="0" view="pageBreakPreview" zoomScale="60" zoomScalePageLayoutView="0" workbookViewId="0" topLeftCell="A1">
      <selection activeCell="AS15" sqref="AS15"/>
    </sheetView>
  </sheetViews>
  <sheetFormatPr defaultColWidth="9.125" defaultRowHeight="12.75"/>
  <cols>
    <col min="1" max="1" width="11.50390625" style="6" customWidth="1"/>
    <col min="2" max="2" width="14.00390625" style="6" customWidth="1"/>
    <col min="3" max="3" width="5.50390625" style="6" customWidth="1"/>
    <col min="4" max="4" width="10.00390625" style="6" customWidth="1"/>
    <col min="5" max="5" width="46.25390625" style="6" customWidth="1"/>
    <col min="6" max="16384" width="9.125" style="6" customWidth="1"/>
  </cols>
  <sheetData>
    <row r="1" ht="15" customHeight="1">
      <c r="A1" s="6" t="s">
        <v>43</v>
      </c>
    </row>
    <row r="2" spans="1:4" ht="15" customHeight="1">
      <c r="A2" s="10">
        <f>'結果報告書'!B1</f>
        <v>0</v>
      </c>
      <c r="B2" s="6" t="str">
        <f>'結果報告書'!C1</f>
        <v>部リーグ</v>
      </c>
      <c r="C2" s="11">
        <f>'結果報告書'!D1</f>
        <v>0</v>
      </c>
      <c r="D2" s="6" t="str">
        <f>'結果報告書'!E1</f>
        <v>ブロック　幹事チーム（枚方市テニス協会）　行</v>
      </c>
    </row>
    <row r="3" ht="15" customHeight="1"/>
    <row r="4" spans="1:5" s="9" customFormat="1" ht="15" customHeight="1">
      <c r="A4" s="196" t="str">
        <f>'結果報告書'!B3</f>
        <v>枚方テニスリーグ2022　対戦結果報告書［５チームリーグ代表者用］</v>
      </c>
      <c r="B4" s="196"/>
      <c r="C4" s="196"/>
      <c r="D4" s="196"/>
      <c r="E4" s="196"/>
    </row>
    <row r="5" spans="1:5" s="9" customFormat="1" ht="15" customHeight="1">
      <c r="A5" s="197" t="s">
        <v>50</v>
      </c>
      <c r="B5" s="197"/>
      <c r="C5" s="197"/>
      <c r="D5" s="197"/>
      <c r="E5" s="197"/>
    </row>
    <row r="6" ht="15" customHeight="1"/>
    <row r="7" ht="15" customHeight="1">
      <c r="E7" s="10" t="str">
        <f>"自チーム団体名　"&amp;'結果報告書'!AG4</f>
        <v>自チーム団体名　</v>
      </c>
    </row>
    <row r="8" ht="15" customHeight="1"/>
    <row r="9" spans="1:5" ht="15" customHeight="1">
      <c r="A9" s="7" t="s">
        <v>47</v>
      </c>
      <c r="B9" s="7" t="s">
        <v>40</v>
      </c>
      <c r="C9" s="195" t="s">
        <v>41</v>
      </c>
      <c r="D9" s="195"/>
      <c r="E9" s="195" t="s">
        <v>45</v>
      </c>
    </row>
    <row r="10" spans="1:5" ht="15" customHeight="1">
      <c r="A10" s="8" t="s">
        <v>48</v>
      </c>
      <c r="B10" s="8" t="s">
        <v>49</v>
      </c>
      <c r="C10" s="195"/>
      <c r="D10" s="195"/>
      <c r="E10" s="195"/>
    </row>
    <row r="11" spans="1:5" ht="37.5" customHeight="1">
      <c r="A11" s="13"/>
      <c r="B11" s="13"/>
      <c r="C11" s="194"/>
      <c r="D11" s="194"/>
      <c r="E11" s="14"/>
    </row>
    <row r="12" spans="1:5" ht="37.5" customHeight="1">
      <c r="A12" s="13"/>
      <c r="B12" s="13"/>
      <c r="C12" s="194"/>
      <c r="D12" s="194"/>
      <c r="E12" s="14"/>
    </row>
    <row r="13" spans="1:5" ht="37.5" customHeight="1">
      <c r="A13" s="13"/>
      <c r="B13" s="13"/>
      <c r="C13" s="194"/>
      <c r="D13" s="194"/>
      <c r="E13" s="14"/>
    </row>
    <row r="14" spans="1:5" ht="37.5" customHeight="1">
      <c r="A14" s="13"/>
      <c r="B14" s="13"/>
      <c r="C14" s="194"/>
      <c r="D14" s="194"/>
      <c r="E14" s="14"/>
    </row>
    <row r="15" spans="1:5" ht="37.5" customHeight="1">
      <c r="A15" s="13"/>
      <c r="B15" s="13"/>
      <c r="C15" s="194"/>
      <c r="D15" s="194"/>
      <c r="E15" s="14"/>
    </row>
    <row r="16" spans="1:5" ht="37.5" customHeight="1">
      <c r="A16" s="13"/>
      <c r="B16" s="13"/>
      <c r="C16" s="194"/>
      <c r="D16" s="194"/>
      <c r="E16" s="14"/>
    </row>
    <row r="17" spans="1:5" ht="37.5" customHeight="1">
      <c r="A17" s="13"/>
      <c r="B17" s="13"/>
      <c r="C17" s="194"/>
      <c r="D17" s="194"/>
      <c r="E17" s="14"/>
    </row>
    <row r="18" spans="1:5" ht="37.5" customHeight="1">
      <c r="A18" s="13"/>
      <c r="B18" s="13"/>
      <c r="C18" s="194"/>
      <c r="D18" s="194"/>
      <c r="E18" s="14"/>
    </row>
    <row r="19" spans="1:5" ht="37.5" customHeight="1">
      <c r="A19" s="13"/>
      <c r="B19" s="13"/>
      <c r="C19" s="194"/>
      <c r="D19" s="194"/>
      <c r="E19" s="14"/>
    </row>
    <row r="20" spans="1:5" ht="37.5" customHeight="1">
      <c r="A20" s="13"/>
      <c r="B20" s="13"/>
      <c r="C20" s="194"/>
      <c r="D20" s="194"/>
      <c r="E20" s="14"/>
    </row>
    <row r="21" spans="1:5" ht="37.5" customHeight="1">
      <c r="A21" s="13"/>
      <c r="B21" s="13"/>
      <c r="C21" s="194"/>
      <c r="D21" s="194"/>
      <c r="E21" s="14"/>
    </row>
    <row r="22" spans="1:5" ht="37.5" customHeight="1">
      <c r="A22" s="13"/>
      <c r="B22" s="13"/>
      <c r="C22" s="194"/>
      <c r="D22" s="194"/>
      <c r="E22" s="14"/>
    </row>
    <row r="23" spans="1:5" ht="37.5" customHeight="1">
      <c r="A23" s="13"/>
      <c r="B23" s="13"/>
      <c r="C23" s="194"/>
      <c r="D23" s="194"/>
      <c r="E23" s="14"/>
    </row>
    <row r="24" spans="1:5" ht="37.5" customHeight="1">
      <c r="A24" s="13"/>
      <c r="B24" s="13"/>
      <c r="C24" s="194"/>
      <c r="D24" s="194"/>
      <c r="E24" s="14"/>
    </row>
    <row r="25" spans="1:5" ht="37.5" customHeight="1">
      <c r="A25" s="13"/>
      <c r="B25" s="13"/>
      <c r="C25" s="194"/>
      <c r="D25" s="194"/>
      <c r="E25" s="14"/>
    </row>
  </sheetData>
  <sheetProtection sheet="1" objects="1" scenarios="1"/>
  <mergeCells count="19">
    <mergeCell ref="C19:D19"/>
    <mergeCell ref="C24:D24"/>
    <mergeCell ref="C25:D25"/>
    <mergeCell ref="C20:D20"/>
    <mergeCell ref="C21:D21"/>
    <mergeCell ref="C22:D22"/>
    <mergeCell ref="C23:D23"/>
    <mergeCell ref="C13:D13"/>
    <mergeCell ref="C14:D14"/>
    <mergeCell ref="C15:D15"/>
    <mergeCell ref="C16:D16"/>
    <mergeCell ref="C17:D17"/>
    <mergeCell ref="C18:D18"/>
    <mergeCell ref="C11:D11"/>
    <mergeCell ref="C9:D10"/>
    <mergeCell ref="E9:E10"/>
    <mergeCell ref="A4:E4"/>
    <mergeCell ref="A5:E5"/>
    <mergeCell ref="C12:D12"/>
  </mergeCells>
  <dataValidations count="3">
    <dataValidation type="list" allowBlank="1" showInputMessage="1" showErrorMessage="1" sqref="A11:A25">
      <formula1>"第１戦,第２戦,第３戦,第４戦,第５戦"</formula1>
    </dataValidation>
    <dataValidation type="list" allowBlank="1" showInputMessage="1" showErrorMessage="1" sqref="B11:B25">
      <formula1>"第１試合,第２試合,第３試合"</formula1>
    </dataValidation>
    <dataValidation type="list" allowBlank="1" showInputMessage="1" showErrorMessage="1" sqref="C11:D25">
      <formula1>"途中棄権（RET）,試合棄権（不戦敗）,失格負け,未消化"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</dc:creator>
  <cp:keywords/>
  <dc:description/>
  <cp:lastModifiedBy>funa2</cp:lastModifiedBy>
  <cp:lastPrinted>2022-06-21T11:47:49Z</cp:lastPrinted>
  <dcterms:created xsi:type="dcterms:W3CDTF">2004-05-06T13:54:20Z</dcterms:created>
  <dcterms:modified xsi:type="dcterms:W3CDTF">2022-06-21T11:48:09Z</dcterms:modified>
  <cp:category/>
  <cp:version/>
  <cp:contentType/>
  <cp:contentStatus/>
</cp:coreProperties>
</file>