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lobalkomatsu-my.sharepoint.com/personal/katsuhide_itou_global_komatsu/Documents/98枚方市テニス協会/枚方シニアリーグ戦/2026年度/"/>
    </mc:Choice>
  </mc:AlternateContent>
  <xr:revisionPtr revIDLastSave="15" documentId="13_ncr:1_{0D8ECB23-C851-413B-9DDF-205D5031727A}" xr6:coauthVersionLast="47" xr6:coauthVersionMax="47" xr10:uidLastSave="{22CCC4CA-63B7-4F24-9F37-9121103FFA62}"/>
  <bookViews>
    <workbookView xWindow="-120" yWindow="-120" windowWidth="29040" windowHeight="17520" activeTab="1" xr2:uid="{00000000-000D-0000-FFFF-FFFF00000000}"/>
  </bookViews>
  <sheets>
    <sheet name="説明" sheetId="5" r:id="rId1"/>
    <sheet name="結果報告書" sheetId="1" r:id="rId2"/>
    <sheet name="別紙（詳細報告）" sheetId="2" r:id="rId3"/>
    <sheet name="チーム名" sheetId="3" state="hidden" r:id="rId4"/>
    <sheet name="選手名" sheetId="4" state="hidden" r:id="rId5"/>
  </sheets>
  <definedNames>
    <definedName name="_xlnm.Print_Area" localSheetId="1">結果報告書!$A$1:$AU$48</definedName>
    <definedName name="水野_章二">選手名!$I$3:$I$16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9" i="1" l="1"/>
  <c r="AF25" i="1"/>
  <c r="AF21" i="1"/>
  <c r="AF17" i="1"/>
  <c r="AF13" i="1"/>
  <c r="Y29" i="1"/>
  <c r="Y25" i="1"/>
  <c r="Y21" i="1"/>
  <c r="Y17" i="1"/>
  <c r="Y13" i="1"/>
  <c r="V29" i="1"/>
  <c r="V25" i="1"/>
  <c r="V21" i="1"/>
  <c r="V17" i="1"/>
  <c r="V13" i="1"/>
  <c r="O29" i="1"/>
  <c r="O25" i="1"/>
  <c r="O21" i="1"/>
  <c r="O17" i="1"/>
  <c r="O13" i="1"/>
  <c r="L29" i="1"/>
  <c r="AO29" i="1" s="1"/>
  <c r="L25" i="1"/>
  <c r="L21" i="1"/>
  <c r="L17" i="1"/>
  <c r="L13" i="1"/>
  <c r="E29" i="1"/>
  <c r="E25" i="1"/>
  <c r="E21" i="1"/>
  <c r="E17" i="1"/>
  <c r="E13" i="1"/>
  <c r="AF9" i="1"/>
  <c r="Y9" i="1"/>
  <c r="V9" i="1"/>
  <c r="O9" i="1"/>
  <c r="L9" i="1"/>
  <c r="E9" i="1"/>
  <c r="AR29" i="1"/>
  <c r="AP29" i="1"/>
  <c r="AM29" i="1"/>
  <c r="AJ29" i="1"/>
  <c r="AT29" i="1" s="1"/>
  <c r="AY29" i="1"/>
  <c r="A8" i="3"/>
  <c r="A7" i="3"/>
  <c r="AL29" i="1" l="1"/>
  <c r="AS29" i="1" s="1"/>
  <c r="AU29" i="1" s="1"/>
  <c r="AH29" i="1"/>
  <c r="AI29" i="1" l="1"/>
  <c r="AY25" i="1"/>
  <c r="AR25" i="1"/>
  <c r="AP25" i="1"/>
  <c r="AJ9" i="1" l="1"/>
  <c r="AJ13" i="1"/>
  <c r="AT13" i="1" s="1"/>
  <c r="AJ17" i="1"/>
  <c r="AT17" i="1" s="1"/>
  <c r="AJ21" i="1"/>
  <c r="AT21" i="1" s="1"/>
  <c r="AJ25" i="1"/>
  <c r="AT25" i="1" s="1"/>
  <c r="AL21" i="1"/>
  <c r="AS21" i="1" s="1"/>
  <c r="AL17" i="1"/>
  <c r="AS17" i="1" s="1"/>
  <c r="AL13" i="1"/>
  <c r="AL25" i="1"/>
  <c r="AS25" i="1" s="1"/>
  <c r="AM25" i="1"/>
  <c r="AO25" i="1"/>
  <c r="AJ33" i="1" l="1"/>
  <c r="AH9" i="1"/>
  <c r="AT9" i="1"/>
  <c r="AT33" i="1" s="1"/>
  <c r="AS13" i="1"/>
  <c r="AH25" i="1"/>
  <c r="AU25" i="1"/>
  <c r="AI25" i="1"/>
  <c r="AF40" i="1"/>
  <c r="Y40" i="1"/>
  <c r="V40" i="1"/>
  <c r="O40" i="1"/>
  <c r="L40" i="1"/>
  <c r="E40" i="1"/>
  <c r="AY4" i="1"/>
  <c r="AY21" i="1"/>
  <c r="AY17" i="1"/>
  <c r="AY13" i="1"/>
  <c r="AY9" i="1"/>
  <c r="A92" i="3"/>
  <c r="A91" i="3"/>
  <c r="A90" i="3"/>
  <c r="A89" i="3"/>
  <c r="A88" i="3"/>
  <c r="A87" i="3"/>
  <c r="A85" i="3"/>
  <c r="A84" i="3"/>
  <c r="A83" i="3"/>
  <c r="A82" i="3"/>
  <c r="A81" i="3"/>
  <c r="A80" i="3"/>
  <c r="A78" i="3"/>
  <c r="A77" i="3"/>
  <c r="A76" i="3"/>
  <c r="A75" i="3"/>
  <c r="A74" i="3"/>
  <c r="A73" i="3"/>
  <c r="A71" i="3"/>
  <c r="A70" i="3"/>
  <c r="A69" i="3"/>
  <c r="A68" i="3"/>
  <c r="A67" i="3"/>
  <c r="A66" i="3"/>
  <c r="A64" i="3"/>
  <c r="A63" i="3"/>
  <c r="A62" i="3"/>
  <c r="A61" i="3"/>
  <c r="A60" i="3"/>
  <c r="A59" i="3"/>
  <c r="A57" i="3"/>
  <c r="A56" i="3"/>
  <c r="A55" i="3"/>
  <c r="A54" i="3"/>
  <c r="A53" i="3"/>
  <c r="A52" i="3"/>
  <c r="A50" i="3"/>
  <c r="A49" i="3"/>
  <c r="A48" i="3"/>
  <c r="A47" i="3"/>
  <c r="A46" i="3"/>
  <c r="A45" i="3"/>
  <c r="A43" i="3"/>
  <c r="A42" i="3"/>
  <c r="A41" i="3"/>
  <c r="A40" i="3"/>
  <c r="A39" i="3"/>
  <c r="A38" i="3"/>
  <c r="A36" i="3"/>
  <c r="A35" i="3"/>
  <c r="A34" i="3"/>
  <c r="A33" i="3"/>
  <c r="A32" i="3"/>
  <c r="A31" i="3"/>
  <c r="A29" i="3"/>
  <c r="A28" i="3"/>
  <c r="A27" i="3"/>
  <c r="A26" i="3"/>
  <c r="A25" i="3"/>
  <c r="A24" i="3"/>
  <c r="A22" i="3"/>
  <c r="A21" i="3"/>
  <c r="A20" i="3"/>
  <c r="A19" i="3"/>
  <c r="A18" i="3"/>
  <c r="A17" i="3"/>
  <c r="A15" i="3"/>
  <c r="A14" i="3"/>
  <c r="A13" i="3"/>
  <c r="A12" i="3"/>
  <c r="A11" i="3"/>
  <c r="A10" i="3"/>
  <c r="A6" i="3"/>
  <c r="A5" i="3"/>
  <c r="A4" i="3"/>
  <c r="A3" i="3"/>
  <c r="A2" i="3"/>
  <c r="AL40" i="1" l="1"/>
  <c r="AJ40" i="1"/>
  <c r="AT40" i="1" s="1"/>
  <c r="A86" i="3"/>
  <c r="A79" i="3"/>
  <c r="A72" i="3"/>
  <c r="A65" i="3"/>
  <c r="A58" i="3"/>
  <c r="A51" i="3"/>
  <c r="A44" i="3"/>
  <c r="A37" i="3"/>
  <c r="A30" i="3"/>
  <c r="A23" i="3"/>
  <c r="A16" i="3"/>
  <c r="A9" i="3"/>
  <c r="A1" i="3"/>
  <c r="AR40" i="1"/>
  <c r="AP40" i="1"/>
  <c r="AR9" i="1"/>
  <c r="AR33" i="1" s="1"/>
  <c r="AP9" i="1"/>
  <c r="AP33" i="1" s="1"/>
  <c r="AR21" i="1"/>
  <c r="AP21" i="1"/>
  <c r="AR17" i="1"/>
  <c r="AP17" i="1"/>
  <c r="AR13" i="1"/>
  <c r="AP13" i="1"/>
  <c r="E7" i="2"/>
  <c r="A4" i="2"/>
  <c r="D2" i="2"/>
  <c r="C2" i="2"/>
  <c r="B2" i="2"/>
  <c r="A2" i="2"/>
  <c r="AI40" i="1" l="1"/>
  <c r="AS40" i="1"/>
  <c r="AU40" i="1" s="1"/>
  <c r="AO9" i="1"/>
  <c r="AL9" i="1"/>
  <c r="AM9" i="1"/>
  <c r="AO17" i="1"/>
  <c r="AM13" i="1"/>
  <c r="AM21" i="1"/>
  <c r="AM17" i="1"/>
  <c r="AH40" i="1"/>
  <c r="AO13" i="1"/>
  <c r="AM40" i="1"/>
  <c r="AO21" i="1"/>
  <c r="AO40" i="1"/>
  <c r="AM33" i="1" l="1"/>
  <c r="AO33" i="1"/>
  <c r="AI9" i="1"/>
  <c r="AL33" i="1"/>
  <c r="AJ38" i="1" s="1"/>
  <c r="AH21" i="1"/>
  <c r="AU21" i="1"/>
  <c r="AI21" i="1"/>
  <c r="AH17" i="1"/>
  <c r="AU17" i="1"/>
  <c r="AI17" i="1"/>
  <c r="AH13" i="1"/>
  <c r="AH33" i="1" s="1"/>
  <c r="AU13" i="1"/>
  <c r="AI13" i="1"/>
  <c r="AS9" i="1"/>
  <c r="AS33" i="1" s="1"/>
  <c r="AP38" i="1"/>
  <c r="AI33" i="1" l="1"/>
  <c r="AU9" i="1"/>
  <c r="AU33" i="1" s="1"/>
  <c r="AM3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Katsuhide Ito</author>
    <author>山田陽一朗</author>
  </authors>
  <commentList>
    <comment ref="AH4" authorId="0" shapeId="0" xr:uid="{DBFD41CB-06A1-4EAD-A4A8-F8E2E99CEC5A}">
      <text>
        <r>
          <rPr>
            <b/>
            <sz val="9"/>
            <color indexed="81"/>
            <rFont val="MS P ゴシック"/>
            <family val="3"/>
            <charset val="128"/>
          </rPr>
          <t>自チームを選択</t>
        </r>
      </text>
    </comment>
    <comment ref="C9" authorId="1" shapeId="0" xr:uid="{00000000-0006-0000-0000-000001000000}">
      <text>
        <r>
          <rPr>
            <b/>
            <sz val="9"/>
            <color indexed="81"/>
            <rFont val="ＭＳ Ｐゴシック"/>
            <family val="3"/>
            <charset val="128"/>
          </rPr>
          <t>選択してください</t>
        </r>
      </text>
    </comment>
    <comment ref="D9" authorId="1" shapeId="0" xr:uid="{00000000-0006-0000-0000-000002000000}">
      <text>
        <r>
          <rPr>
            <b/>
            <sz val="9"/>
            <color indexed="81"/>
            <rFont val="ＭＳ Ｐゴシック"/>
            <family val="3"/>
            <charset val="128"/>
          </rPr>
          <t>選手を選択</t>
        </r>
      </text>
    </comment>
    <comment ref="M9" authorId="1" shapeId="0" xr:uid="{00000000-0006-0000-0000-000003000000}">
      <text>
        <r>
          <rPr>
            <b/>
            <sz val="9"/>
            <color indexed="81"/>
            <rFont val="ＭＳ Ｐゴシック"/>
            <family val="3"/>
            <charset val="128"/>
          </rPr>
          <t>選手を選択</t>
        </r>
      </text>
    </comment>
    <comment ref="N9" authorId="1" shapeId="0" xr:uid="{00000000-0006-0000-0000-000004000000}">
      <text>
        <r>
          <rPr>
            <b/>
            <sz val="9"/>
            <color indexed="81"/>
            <rFont val="ＭＳ Ｐゴシック"/>
            <family val="3"/>
            <charset val="128"/>
          </rPr>
          <t>選手を選択</t>
        </r>
      </text>
    </comment>
    <comment ref="W9" authorId="1" shapeId="0" xr:uid="{00000000-0006-0000-0000-000005000000}">
      <text>
        <r>
          <rPr>
            <b/>
            <sz val="9"/>
            <color indexed="81"/>
            <rFont val="ＭＳ Ｐゴシック"/>
            <family val="3"/>
            <charset val="128"/>
          </rPr>
          <t>選手を選択</t>
        </r>
      </text>
    </comment>
    <comment ref="X9" authorId="1" shapeId="0" xr:uid="{00000000-0006-0000-0000-000006000000}">
      <text>
        <r>
          <rPr>
            <b/>
            <sz val="9"/>
            <color indexed="81"/>
            <rFont val="ＭＳ Ｐゴシック"/>
            <family val="3"/>
            <charset val="128"/>
          </rPr>
          <t>選手を選択</t>
        </r>
      </text>
    </comment>
    <comment ref="AG9" authorId="1" shapeId="0" xr:uid="{00000000-0006-0000-0000-000007000000}">
      <text>
        <r>
          <rPr>
            <b/>
            <sz val="9"/>
            <color indexed="81"/>
            <rFont val="ＭＳ Ｐゴシック"/>
            <family val="3"/>
            <charset val="128"/>
          </rPr>
          <t>選手を選択</t>
        </r>
      </text>
    </comment>
    <comment ref="D10" authorId="1" shapeId="0" xr:uid="{00000000-0006-0000-0000-000008000000}">
      <text>
        <r>
          <rPr>
            <b/>
            <sz val="9"/>
            <color indexed="81"/>
            <rFont val="ＭＳ Ｐゴシック"/>
            <family val="3"/>
            <charset val="128"/>
          </rPr>
          <t>選手を選択</t>
        </r>
      </text>
    </comment>
    <comment ref="M10" authorId="1" shapeId="0" xr:uid="{00000000-0006-0000-0000-000009000000}">
      <text>
        <r>
          <rPr>
            <b/>
            <sz val="9"/>
            <color indexed="81"/>
            <rFont val="ＭＳ Ｐゴシック"/>
            <family val="3"/>
            <charset val="128"/>
          </rPr>
          <t>選手を選択</t>
        </r>
      </text>
    </comment>
    <comment ref="N10" authorId="1" shapeId="0" xr:uid="{00000000-0006-0000-0000-00000A000000}">
      <text>
        <r>
          <rPr>
            <b/>
            <sz val="9"/>
            <color indexed="81"/>
            <rFont val="ＭＳ Ｐゴシック"/>
            <family val="3"/>
            <charset val="128"/>
          </rPr>
          <t>選手を選択</t>
        </r>
      </text>
    </comment>
    <comment ref="W10" authorId="1" shapeId="0" xr:uid="{00000000-0006-0000-0000-00000B000000}">
      <text>
        <r>
          <rPr>
            <b/>
            <sz val="9"/>
            <color indexed="81"/>
            <rFont val="ＭＳ Ｐゴシック"/>
            <family val="3"/>
            <charset val="128"/>
          </rPr>
          <t>選手を選択</t>
        </r>
      </text>
    </comment>
    <comment ref="X10" authorId="1" shapeId="0" xr:uid="{00000000-0006-0000-0000-00000C000000}">
      <text>
        <r>
          <rPr>
            <b/>
            <sz val="9"/>
            <color indexed="81"/>
            <rFont val="ＭＳ Ｐゴシック"/>
            <family val="3"/>
            <charset val="128"/>
          </rPr>
          <t>選手を選択</t>
        </r>
      </text>
    </comment>
    <comment ref="AG10" authorId="1" shapeId="0" xr:uid="{00000000-0006-0000-0000-00000D000000}">
      <text>
        <r>
          <rPr>
            <b/>
            <sz val="9"/>
            <color indexed="81"/>
            <rFont val="ＭＳ Ｐゴシック"/>
            <family val="3"/>
            <charset val="128"/>
          </rPr>
          <t>選手を選択</t>
        </r>
      </text>
    </comment>
    <comment ref="E12" authorId="1" shapeId="0" xr:uid="{00000000-0006-0000-0000-00000E000000}">
      <text>
        <r>
          <rPr>
            <b/>
            <sz val="9"/>
            <color indexed="81"/>
            <rFont val="ＭＳ Ｐゴシック"/>
            <family val="3"/>
            <charset val="128"/>
          </rPr>
          <t>200*/**/**形式で</t>
        </r>
      </text>
    </comment>
    <comment ref="O12" authorId="1" shapeId="0" xr:uid="{00000000-0006-0000-0000-00000F000000}">
      <text>
        <r>
          <rPr>
            <b/>
            <sz val="9"/>
            <color indexed="81"/>
            <rFont val="ＭＳ Ｐゴシック"/>
            <family val="3"/>
            <charset val="128"/>
          </rPr>
          <t>200*/**/**形式で</t>
        </r>
      </text>
    </comment>
    <comment ref="Y12" authorId="1" shapeId="0" xr:uid="{00000000-0006-0000-0000-000010000000}">
      <text>
        <r>
          <rPr>
            <b/>
            <sz val="9"/>
            <color indexed="81"/>
            <rFont val="ＭＳ Ｐゴシック"/>
            <family val="3"/>
            <charset val="128"/>
          </rPr>
          <t>200*/**/**形式で</t>
        </r>
      </text>
    </comment>
    <comment ref="C13" authorId="1" shapeId="0" xr:uid="{00000000-0006-0000-0000-000011000000}">
      <text>
        <r>
          <rPr>
            <b/>
            <sz val="9"/>
            <color indexed="81"/>
            <rFont val="ＭＳ Ｐゴシック"/>
            <family val="3"/>
            <charset val="128"/>
          </rPr>
          <t>選択してください</t>
        </r>
      </text>
    </comment>
    <comment ref="D13" authorId="1" shapeId="0" xr:uid="{00000000-0006-0000-0000-000012000000}">
      <text>
        <r>
          <rPr>
            <b/>
            <sz val="9"/>
            <color indexed="81"/>
            <rFont val="ＭＳ Ｐゴシック"/>
            <family val="3"/>
            <charset val="128"/>
          </rPr>
          <t>選手を選択</t>
        </r>
      </text>
    </comment>
    <comment ref="M13" authorId="1" shapeId="0" xr:uid="{00000000-0006-0000-0000-000013000000}">
      <text>
        <r>
          <rPr>
            <b/>
            <sz val="9"/>
            <color indexed="81"/>
            <rFont val="ＭＳ Ｐゴシック"/>
            <family val="3"/>
            <charset val="128"/>
          </rPr>
          <t>選手を選択</t>
        </r>
      </text>
    </comment>
    <comment ref="N13" authorId="1" shapeId="0" xr:uid="{00000000-0006-0000-0000-000014000000}">
      <text>
        <r>
          <rPr>
            <b/>
            <sz val="9"/>
            <color indexed="81"/>
            <rFont val="ＭＳ Ｐゴシック"/>
            <family val="3"/>
            <charset val="128"/>
          </rPr>
          <t>選手を選択</t>
        </r>
      </text>
    </comment>
    <comment ref="W13" authorId="1" shapeId="0" xr:uid="{00000000-0006-0000-0000-000015000000}">
      <text>
        <r>
          <rPr>
            <b/>
            <sz val="9"/>
            <color indexed="81"/>
            <rFont val="ＭＳ Ｐゴシック"/>
            <family val="3"/>
            <charset val="128"/>
          </rPr>
          <t>選手を選択</t>
        </r>
      </text>
    </comment>
    <comment ref="X13" authorId="1" shapeId="0" xr:uid="{00000000-0006-0000-0000-000016000000}">
      <text>
        <r>
          <rPr>
            <b/>
            <sz val="9"/>
            <color indexed="81"/>
            <rFont val="ＭＳ Ｐゴシック"/>
            <family val="3"/>
            <charset val="128"/>
          </rPr>
          <t>選手を選択</t>
        </r>
      </text>
    </comment>
    <comment ref="AG13" authorId="1" shapeId="0" xr:uid="{00000000-0006-0000-0000-000017000000}">
      <text>
        <r>
          <rPr>
            <b/>
            <sz val="9"/>
            <color indexed="81"/>
            <rFont val="ＭＳ Ｐゴシック"/>
            <family val="3"/>
            <charset val="128"/>
          </rPr>
          <t>選手を選択</t>
        </r>
      </text>
    </comment>
    <comment ref="D14" authorId="1" shapeId="0" xr:uid="{00000000-0006-0000-0000-000018000000}">
      <text>
        <r>
          <rPr>
            <b/>
            <sz val="9"/>
            <color indexed="81"/>
            <rFont val="ＭＳ Ｐゴシック"/>
            <family val="3"/>
            <charset val="128"/>
          </rPr>
          <t>選手を選択</t>
        </r>
      </text>
    </comment>
    <comment ref="M14" authorId="1" shapeId="0" xr:uid="{00000000-0006-0000-0000-000019000000}">
      <text>
        <r>
          <rPr>
            <b/>
            <sz val="9"/>
            <color indexed="81"/>
            <rFont val="ＭＳ Ｐゴシック"/>
            <family val="3"/>
            <charset val="128"/>
          </rPr>
          <t>選手を選択</t>
        </r>
      </text>
    </comment>
    <comment ref="N14" authorId="1" shapeId="0" xr:uid="{00000000-0006-0000-0000-00001A000000}">
      <text>
        <r>
          <rPr>
            <b/>
            <sz val="9"/>
            <color indexed="81"/>
            <rFont val="ＭＳ Ｐゴシック"/>
            <family val="3"/>
            <charset val="128"/>
          </rPr>
          <t>選手を選択</t>
        </r>
      </text>
    </comment>
    <comment ref="W14" authorId="1" shapeId="0" xr:uid="{00000000-0006-0000-0000-00001B000000}">
      <text>
        <r>
          <rPr>
            <b/>
            <sz val="9"/>
            <color indexed="81"/>
            <rFont val="ＭＳ Ｐゴシック"/>
            <family val="3"/>
            <charset val="128"/>
          </rPr>
          <t>選手を選択</t>
        </r>
      </text>
    </comment>
    <comment ref="X14" authorId="1" shapeId="0" xr:uid="{00000000-0006-0000-0000-00001C000000}">
      <text>
        <r>
          <rPr>
            <b/>
            <sz val="9"/>
            <color indexed="81"/>
            <rFont val="ＭＳ Ｐゴシック"/>
            <family val="3"/>
            <charset val="128"/>
          </rPr>
          <t>選手を選択</t>
        </r>
      </text>
    </comment>
    <comment ref="AG14" authorId="1" shapeId="0" xr:uid="{00000000-0006-0000-0000-00001D000000}">
      <text>
        <r>
          <rPr>
            <b/>
            <sz val="9"/>
            <color indexed="81"/>
            <rFont val="ＭＳ Ｐゴシック"/>
            <family val="3"/>
            <charset val="128"/>
          </rPr>
          <t>選手を選択</t>
        </r>
      </text>
    </comment>
    <comment ref="E16" authorId="1" shapeId="0" xr:uid="{00000000-0006-0000-0000-00001E000000}">
      <text>
        <r>
          <rPr>
            <b/>
            <sz val="9"/>
            <color indexed="81"/>
            <rFont val="ＭＳ Ｐゴシック"/>
            <family val="3"/>
            <charset val="128"/>
          </rPr>
          <t>200*/**/**形式で</t>
        </r>
      </text>
    </comment>
    <comment ref="O16" authorId="1" shapeId="0" xr:uid="{00000000-0006-0000-0000-00001F000000}">
      <text>
        <r>
          <rPr>
            <b/>
            <sz val="9"/>
            <color indexed="81"/>
            <rFont val="ＭＳ Ｐゴシック"/>
            <family val="3"/>
            <charset val="128"/>
          </rPr>
          <t>200*/**/**形式で</t>
        </r>
      </text>
    </comment>
    <comment ref="Y16" authorId="1" shapeId="0" xr:uid="{00000000-0006-0000-0000-000020000000}">
      <text>
        <r>
          <rPr>
            <b/>
            <sz val="9"/>
            <color indexed="81"/>
            <rFont val="ＭＳ Ｐゴシック"/>
            <family val="3"/>
            <charset val="128"/>
          </rPr>
          <t>200*/**/**形式で</t>
        </r>
      </text>
    </comment>
    <comment ref="C17" authorId="1" shapeId="0" xr:uid="{00000000-0006-0000-0000-000021000000}">
      <text>
        <r>
          <rPr>
            <b/>
            <sz val="9"/>
            <color indexed="81"/>
            <rFont val="ＭＳ Ｐゴシック"/>
            <family val="3"/>
            <charset val="128"/>
          </rPr>
          <t>選択してください</t>
        </r>
      </text>
    </comment>
    <comment ref="D17" authorId="1" shapeId="0" xr:uid="{00000000-0006-0000-0000-000022000000}">
      <text>
        <r>
          <rPr>
            <b/>
            <sz val="9"/>
            <color indexed="81"/>
            <rFont val="ＭＳ Ｐゴシック"/>
            <family val="3"/>
            <charset val="128"/>
          </rPr>
          <t>選手を選択</t>
        </r>
      </text>
    </comment>
    <comment ref="M17" authorId="1" shapeId="0" xr:uid="{00000000-0006-0000-0000-000023000000}">
      <text>
        <r>
          <rPr>
            <b/>
            <sz val="9"/>
            <color indexed="81"/>
            <rFont val="ＭＳ Ｐゴシック"/>
            <family val="3"/>
            <charset val="128"/>
          </rPr>
          <t>選手を選択</t>
        </r>
      </text>
    </comment>
    <comment ref="N17" authorId="1" shapeId="0" xr:uid="{00000000-0006-0000-0000-000024000000}">
      <text>
        <r>
          <rPr>
            <b/>
            <sz val="9"/>
            <color indexed="81"/>
            <rFont val="ＭＳ Ｐゴシック"/>
            <family val="3"/>
            <charset val="128"/>
          </rPr>
          <t>選手を選択</t>
        </r>
      </text>
    </comment>
    <comment ref="W17" authorId="1" shapeId="0" xr:uid="{00000000-0006-0000-0000-000025000000}">
      <text>
        <r>
          <rPr>
            <b/>
            <sz val="9"/>
            <color indexed="81"/>
            <rFont val="ＭＳ Ｐゴシック"/>
            <family val="3"/>
            <charset val="128"/>
          </rPr>
          <t>選手を選択</t>
        </r>
      </text>
    </comment>
    <comment ref="X17" authorId="1" shapeId="0" xr:uid="{00000000-0006-0000-0000-000026000000}">
      <text>
        <r>
          <rPr>
            <b/>
            <sz val="9"/>
            <color indexed="81"/>
            <rFont val="ＭＳ Ｐゴシック"/>
            <family val="3"/>
            <charset val="128"/>
          </rPr>
          <t>選手を選択</t>
        </r>
      </text>
    </comment>
    <comment ref="AG17" authorId="1" shapeId="0" xr:uid="{00000000-0006-0000-0000-000027000000}">
      <text>
        <r>
          <rPr>
            <b/>
            <sz val="9"/>
            <color indexed="81"/>
            <rFont val="ＭＳ Ｐゴシック"/>
            <family val="3"/>
            <charset val="128"/>
          </rPr>
          <t>選手を選択</t>
        </r>
      </text>
    </comment>
    <comment ref="D18" authorId="1" shapeId="0" xr:uid="{00000000-0006-0000-0000-000028000000}">
      <text>
        <r>
          <rPr>
            <b/>
            <sz val="9"/>
            <color indexed="81"/>
            <rFont val="ＭＳ Ｐゴシック"/>
            <family val="3"/>
            <charset val="128"/>
          </rPr>
          <t>選手を選択</t>
        </r>
      </text>
    </comment>
    <comment ref="M18" authorId="1" shapeId="0" xr:uid="{00000000-0006-0000-0000-000029000000}">
      <text>
        <r>
          <rPr>
            <b/>
            <sz val="9"/>
            <color indexed="81"/>
            <rFont val="ＭＳ Ｐゴシック"/>
            <family val="3"/>
            <charset val="128"/>
          </rPr>
          <t>選手を選択</t>
        </r>
      </text>
    </comment>
    <comment ref="N18" authorId="1" shapeId="0" xr:uid="{00000000-0006-0000-0000-00002A000000}">
      <text>
        <r>
          <rPr>
            <b/>
            <sz val="9"/>
            <color indexed="81"/>
            <rFont val="ＭＳ Ｐゴシック"/>
            <family val="3"/>
            <charset val="128"/>
          </rPr>
          <t>選手を選択</t>
        </r>
      </text>
    </comment>
    <comment ref="W18" authorId="1" shapeId="0" xr:uid="{00000000-0006-0000-0000-00002B000000}">
      <text>
        <r>
          <rPr>
            <b/>
            <sz val="9"/>
            <color indexed="81"/>
            <rFont val="ＭＳ Ｐゴシック"/>
            <family val="3"/>
            <charset val="128"/>
          </rPr>
          <t>選手を選択</t>
        </r>
      </text>
    </comment>
    <comment ref="X18" authorId="1" shapeId="0" xr:uid="{00000000-0006-0000-0000-00002C000000}">
      <text>
        <r>
          <rPr>
            <b/>
            <sz val="9"/>
            <color indexed="81"/>
            <rFont val="ＭＳ Ｐゴシック"/>
            <family val="3"/>
            <charset val="128"/>
          </rPr>
          <t>選手を選択</t>
        </r>
      </text>
    </comment>
    <comment ref="AG18" authorId="1" shapeId="0" xr:uid="{00000000-0006-0000-0000-00002D000000}">
      <text>
        <r>
          <rPr>
            <b/>
            <sz val="9"/>
            <color indexed="81"/>
            <rFont val="ＭＳ Ｐゴシック"/>
            <family val="3"/>
            <charset val="128"/>
          </rPr>
          <t>選手を選択</t>
        </r>
      </text>
    </comment>
    <comment ref="E20" authorId="1" shapeId="0" xr:uid="{00000000-0006-0000-0000-00002E000000}">
      <text>
        <r>
          <rPr>
            <b/>
            <sz val="9"/>
            <color indexed="81"/>
            <rFont val="ＭＳ Ｐゴシック"/>
            <family val="3"/>
            <charset val="128"/>
          </rPr>
          <t>200*/**/**形式で</t>
        </r>
      </text>
    </comment>
    <comment ref="O20" authorId="1" shapeId="0" xr:uid="{00000000-0006-0000-0000-00002F000000}">
      <text>
        <r>
          <rPr>
            <b/>
            <sz val="9"/>
            <color indexed="81"/>
            <rFont val="ＭＳ Ｐゴシック"/>
            <family val="3"/>
            <charset val="128"/>
          </rPr>
          <t>200*/**/**形式で</t>
        </r>
      </text>
    </comment>
    <comment ref="Y20" authorId="1" shapeId="0" xr:uid="{00000000-0006-0000-0000-000030000000}">
      <text>
        <r>
          <rPr>
            <b/>
            <sz val="9"/>
            <color indexed="81"/>
            <rFont val="ＭＳ Ｐゴシック"/>
            <family val="3"/>
            <charset val="128"/>
          </rPr>
          <t>200*/**/**形式で</t>
        </r>
      </text>
    </comment>
    <comment ref="C21" authorId="1" shapeId="0" xr:uid="{00000000-0006-0000-0000-000031000000}">
      <text>
        <r>
          <rPr>
            <b/>
            <sz val="9"/>
            <color indexed="81"/>
            <rFont val="ＭＳ Ｐゴシック"/>
            <family val="3"/>
            <charset val="128"/>
          </rPr>
          <t>選択してください</t>
        </r>
      </text>
    </comment>
    <comment ref="D21" authorId="1" shapeId="0" xr:uid="{00000000-0006-0000-0000-000032000000}">
      <text>
        <r>
          <rPr>
            <b/>
            <sz val="9"/>
            <color indexed="81"/>
            <rFont val="ＭＳ Ｐゴシック"/>
            <family val="3"/>
            <charset val="128"/>
          </rPr>
          <t>選手を選択</t>
        </r>
      </text>
    </comment>
    <comment ref="M21" authorId="1" shapeId="0" xr:uid="{00000000-0006-0000-0000-000033000000}">
      <text>
        <r>
          <rPr>
            <b/>
            <sz val="9"/>
            <color indexed="81"/>
            <rFont val="ＭＳ Ｐゴシック"/>
            <family val="3"/>
            <charset val="128"/>
          </rPr>
          <t>選手を選択</t>
        </r>
      </text>
    </comment>
    <comment ref="N21" authorId="1" shapeId="0" xr:uid="{00000000-0006-0000-0000-000034000000}">
      <text>
        <r>
          <rPr>
            <b/>
            <sz val="9"/>
            <color indexed="81"/>
            <rFont val="ＭＳ Ｐゴシック"/>
            <family val="3"/>
            <charset val="128"/>
          </rPr>
          <t>選手を選択</t>
        </r>
      </text>
    </comment>
    <comment ref="W21" authorId="1" shapeId="0" xr:uid="{00000000-0006-0000-0000-000035000000}">
      <text>
        <r>
          <rPr>
            <b/>
            <sz val="9"/>
            <color indexed="81"/>
            <rFont val="ＭＳ Ｐゴシック"/>
            <family val="3"/>
            <charset val="128"/>
          </rPr>
          <t>選手を選択</t>
        </r>
      </text>
    </comment>
    <comment ref="X21" authorId="1" shapeId="0" xr:uid="{00000000-0006-0000-0000-000036000000}">
      <text>
        <r>
          <rPr>
            <b/>
            <sz val="9"/>
            <color indexed="81"/>
            <rFont val="ＭＳ Ｐゴシック"/>
            <family val="3"/>
            <charset val="128"/>
          </rPr>
          <t>選手を選択</t>
        </r>
      </text>
    </comment>
    <comment ref="AG21" authorId="1" shapeId="0" xr:uid="{00000000-0006-0000-0000-000037000000}">
      <text>
        <r>
          <rPr>
            <b/>
            <sz val="9"/>
            <color indexed="81"/>
            <rFont val="ＭＳ Ｐゴシック"/>
            <family val="3"/>
            <charset val="128"/>
          </rPr>
          <t>選手を選択</t>
        </r>
      </text>
    </comment>
    <comment ref="D22" authorId="1" shapeId="0" xr:uid="{00000000-0006-0000-0000-000038000000}">
      <text>
        <r>
          <rPr>
            <b/>
            <sz val="9"/>
            <color indexed="81"/>
            <rFont val="ＭＳ Ｐゴシック"/>
            <family val="3"/>
            <charset val="128"/>
          </rPr>
          <t>選手を選択</t>
        </r>
      </text>
    </comment>
    <comment ref="M22" authorId="1" shapeId="0" xr:uid="{00000000-0006-0000-0000-000039000000}">
      <text>
        <r>
          <rPr>
            <b/>
            <sz val="9"/>
            <color indexed="81"/>
            <rFont val="ＭＳ Ｐゴシック"/>
            <family val="3"/>
            <charset val="128"/>
          </rPr>
          <t>選手を選択</t>
        </r>
      </text>
    </comment>
    <comment ref="N22" authorId="1" shapeId="0" xr:uid="{00000000-0006-0000-0000-00003A000000}">
      <text>
        <r>
          <rPr>
            <b/>
            <sz val="9"/>
            <color indexed="81"/>
            <rFont val="ＭＳ Ｐゴシック"/>
            <family val="3"/>
            <charset val="128"/>
          </rPr>
          <t>選手を選択</t>
        </r>
      </text>
    </comment>
    <comment ref="W22" authorId="1" shapeId="0" xr:uid="{00000000-0006-0000-0000-00003B000000}">
      <text>
        <r>
          <rPr>
            <b/>
            <sz val="9"/>
            <color indexed="81"/>
            <rFont val="ＭＳ Ｐゴシック"/>
            <family val="3"/>
            <charset val="128"/>
          </rPr>
          <t>選手を選択</t>
        </r>
      </text>
    </comment>
    <comment ref="X22" authorId="1" shapeId="0" xr:uid="{00000000-0006-0000-0000-00003C000000}">
      <text>
        <r>
          <rPr>
            <b/>
            <sz val="9"/>
            <color indexed="81"/>
            <rFont val="ＭＳ Ｐゴシック"/>
            <family val="3"/>
            <charset val="128"/>
          </rPr>
          <t>選手を選択</t>
        </r>
      </text>
    </comment>
    <comment ref="AG22" authorId="1" shapeId="0" xr:uid="{00000000-0006-0000-0000-00003D000000}">
      <text>
        <r>
          <rPr>
            <b/>
            <sz val="9"/>
            <color indexed="81"/>
            <rFont val="ＭＳ Ｐゴシック"/>
            <family val="3"/>
            <charset val="128"/>
          </rPr>
          <t>選手を選択</t>
        </r>
      </text>
    </comment>
    <comment ref="E24" authorId="1" shapeId="0" xr:uid="{00000000-0006-0000-0000-00003E000000}">
      <text>
        <r>
          <rPr>
            <b/>
            <sz val="9"/>
            <color indexed="81"/>
            <rFont val="ＭＳ Ｐゴシック"/>
            <family val="3"/>
            <charset val="128"/>
          </rPr>
          <t>200*/**/**形式で</t>
        </r>
      </text>
    </comment>
    <comment ref="O24" authorId="1" shapeId="0" xr:uid="{00000000-0006-0000-0000-00003F000000}">
      <text>
        <r>
          <rPr>
            <b/>
            <sz val="9"/>
            <color indexed="81"/>
            <rFont val="ＭＳ Ｐゴシック"/>
            <family val="3"/>
            <charset val="128"/>
          </rPr>
          <t>200*/**/**形式で</t>
        </r>
      </text>
    </comment>
    <comment ref="Y24" authorId="1" shapeId="0" xr:uid="{00000000-0006-0000-0000-000040000000}">
      <text>
        <r>
          <rPr>
            <b/>
            <sz val="9"/>
            <color indexed="81"/>
            <rFont val="ＭＳ Ｐゴシック"/>
            <family val="3"/>
            <charset val="128"/>
          </rPr>
          <t>200*/**/**形式で</t>
        </r>
      </text>
    </comment>
    <comment ref="C25" authorId="1" shapeId="0" xr:uid="{87B98FBE-6209-4078-9A43-F37FE50CCA27}">
      <text>
        <r>
          <rPr>
            <b/>
            <sz val="9"/>
            <color indexed="81"/>
            <rFont val="ＭＳ Ｐゴシック"/>
            <family val="3"/>
            <charset val="128"/>
          </rPr>
          <t>選択してください</t>
        </r>
      </text>
    </comment>
    <comment ref="D25" authorId="1" shapeId="0" xr:uid="{EBE0EE53-E758-4152-9949-3E4005979893}">
      <text>
        <r>
          <rPr>
            <b/>
            <sz val="9"/>
            <color indexed="81"/>
            <rFont val="ＭＳ Ｐゴシック"/>
            <family val="3"/>
            <charset val="128"/>
          </rPr>
          <t>選手を選択</t>
        </r>
      </text>
    </comment>
    <comment ref="M25" authorId="1" shapeId="0" xr:uid="{0E6C725C-8D44-4B02-9799-2342CB5E2396}">
      <text>
        <r>
          <rPr>
            <b/>
            <sz val="9"/>
            <color indexed="81"/>
            <rFont val="ＭＳ Ｐゴシック"/>
            <family val="3"/>
            <charset val="128"/>
          </rPr>
          <t>選手を選択</t>
        </r>
      </text>
    </comment>
    <comment ref="N25" authorId="1" shapeId="0" xr:uid="{5DB5589D-2B46-47C4-B281-5E937B2E3C86}">
      <text>
        <r>
          <rPr>
            <b/>
            <sz val="9"/>
            <color indexed="81"/>
            <rFont val="ＭＳ Ｐゴシック"/>
            <family val="3"/>
            <charset val="128"/>
          </rPr>
          <t>選手を選択</t>
        </r>
      </text>
    </comment>
    <comment ref="W25" authorId="1" shapeId="0" xr:uid="{E6D7707A-40E3-4C2C-9AE6-B39E7041420B}">
      <text>
        <r>
          <rPr>
            <b/>
            <sz val="9"/>
            <color indexed="81"/>
            <rFont val="ＭＳ Ｐゴシック"/>
            <family val="3"/>
            <charset val="128"/>
          </rPr>
          <t>選手を選択</t>
        </r>
      </text>
    </comment>
    <comment ref="X25" authorId="1" shapeId="0" xr:uid="{74D6329B-E50E-4229-ACB4-7BBFFF2B9070}">
      <text>
        <r>
          <rPr>
            <b/>
            <sz val="9"/>
            <color indexed="81"/>
            <rFont val="ＭＳ Ｐゴシック"/>
            <family val="3"/>
            <charset val="128"/>
          </rPr>
          <t>選手を選択</t>
        </r>
      </text>
    </comment>
    <comment ref="AG25" authorId="1" shapeId="0" xr:uid="{147019F7-E0E5-4DF6-8528-0DED8DFE28C0}">
      <text>
        <r>
          <rPr>
            <b/>
            <sz val="9"/>
            <color indexed="81"/>
            <rFont val="ＭＳ Ｐゴシック"/>
            <family val="3"/>
            <charset val="128"/>
          </rPr>
          <t>選手を選択</t>
        </r>
      </text>
    </comment>
    <comment ref="D26" authorId="1" shapeId="0" xr:uid="{0C0DE7B2-18EF-402D-BE67-558CFC3B6E78}">
      <text>
        <r>
          <rPr>
            <b/>
            <sz val="9"/>
            <color indexed="81"/>
            <rFont val="ＭＳ Ｐゴシック"/>
            <family val="3"/>
            <charset val="128"/>
          </rPr>
          <t>選手を選択</t>
        </r>
      </text>
    </comment>
    <comment ref="M26" authorId="1" shapeId="0" xr:uid="{73FB5C46-53F8-456A-BC25-6AACB86438CC}">
      <text>
        <r>
          <rPr>
            <b/>
            <sz val="9"/>
            <color indexed="81"/>
            <rFont val="ＭＳ Ｐゴシック"/>
            <family val="3"/>
            <charset val="128"/>
          </rPr>
          <t>選手を選択</t>
        </r>
      </text>
    </comment>
    <comment ref="N26" authorId="1" shapeId="0" xr:uid="{46DB511D-2BBA-45A2-BDA6-7B4A42F120D0}">
      <text>
        <r>
          <rPr>
            <b/>
            <sz val="9"/>
            <color indexed="81"/>
            <rFont val="ＭＳ Ｐゴシック"/>
            <family val="3"/>
            <charset val="128"/>
          </rPr>
          <t>選手を選択</t>
        </r>
      </text>
    </comment>
    <comment ref="W26" authorId="1" shapeId="0" xr:uid="{687A805F-A8E2-460D-8CEA-A4DACF2359ED}">
      <text>
        <r>
          <rPr>
            <b/>
            <sz val="9"/>
            <color indexed="81"/>
            <rFont val="ＭＳ Ｐゴシック"/>
            <family val="3"/>
            <charset val="128"/>
          </rPr>
          <t>選手を選択</t>
        </r>
      </text>
    </comment>
    <comment ref="X26" authorId="1" shapeId="0" xr:uid="{9C745429-AC34-4E82-BF15-09349A45C224}">
      <text>
        <r>
          <rPr>
            <b/>
            <sz val="9"/>
            <color indexed="81"/>
            <rFont val="ＭＳ Ｐゴシック"/>
            <family val="3"/>
            <charset val="128"/>
          </rPr>
          <t>選手を選択</t>
        </r>
      </text>
    </comment>
    <comment ref="AG26" authorId="1" shapeId="0" xr:uid="{66F03478-3CFE-4115-ADBB-A1544974B6A4}">
      <text>
        <r>
          <rPr>
            <b/>
            <sz val="9"/>
            <color indexed="81"/>
            <rFont val="ＭＳ Ｐゴシック"/>
            <family val="3"/>
            <charset val="128"/>
          </rPr>
          <t>選手を選択</t>
        </r>
      </text>
    </comment>
    <comment ref="E28" authorId="1" shapeId="0" xr:uid="{541068FF-1BA5-427B-8ABB-AF5814F0CC70}">
      <text>
        <r>
          <rPr>
            <b/>
            <sz val="9"/>
            <color indexed="81"/>
            <rFont val="ＭＳ Ｐゴシック"/>
            <family val="3"/>
            <charset val="128"/>
          </rPr>
          <t>200*/**/**形式で</t>
        </r>
      </text>
    </comment>
    <comment ref="O28" authorId="1" shapeId="0" xr:uid="{78CD7596-70D4-44BD-BD4D-DB5390B60150}">
      <text>
        <r>
          <rPr>
            <b/>
            <sz val="9"/>
            <color indexed="81"/>
            <rFont val="ＭＳ Ｐゴシック"/>
            <family val="3"/>
            <charset val="128"/>
          </rPr>
          <t>200*/**/**形式で</t>
        </r>
      </text>
    </comment>
    <comment ref="Y28" authorId="1" shapeId="0" xr:uid="{D03630DE-9923-4B17-86DD-02467E4CF424}">
      <text>
        <r>
          <rPr>
            <b/>
            <sz val="9"/>
            <color indexed="81"/>
            <rFont val="ＭＳ Ｐゴシック"/>
            <family val="3"/>
            <charset val="128"/>
          </rPr>
          <t>200*/**/**形式で</t>
        </r>
      </text>
    </comment>
    <comment ref="C29" authorId="1" shapeId="0" xr:uid="{E2E1578B-671A-441E-A860-FFE7F40D8391}">
      <text>
        <r>
          <rPr>
            <b/>
            <sz val="9"/>
            <color indexed="81"/>
            <rFont val="ＭＳ Ｐゴシック"/>
            <family val="3"/>
            <charset val="128"/>
          </rPr>
          <t>選択してください</t>
        </r>
      </text>
    </comment>
    <comment ref="D29" authorId="1" shapeId="0" xr:uid="{BF075764-B081-4C93-BB4E-7281E4E05318}">
      <text>
        <r>
          <rPr>
            <b/>
            <sz val="9"/>
            <color indexed="81"/>
            <rFont val="ＭＳ Ｐゴシック"/>
            <family val="3"/>
            <charset val="128"/>
          </rPr>
          <t>選手を選択</t>
        </r>
      </text>
    </comment>
    <comment ref="M29" authorId="1" shapeId="0" xr:uid="{C13371A5-097A-4488-B70E-3FF3176B38C6}">
      <text>
        <r>
          <rPr>
            <b/>
            <sz val="9"/>
            <color indexed="81"/>
            <rFont val="ＭＳ Ｐゴシック"/>
            <family val="3"/>
            <charset val="128"/>
          </rPr>
          <t>選手を選択</t>
        </r>
      </text>
    </comment>
    <comment ref="N29" authorId="1" shapeId="0" xr:uid="{BBA67D5A-64F5-4344-AE86-B63E2DDCDBA7}">
      <text>
        <r>
          <rPr>
            <b/>
            <sz val="9"/>
            <color indexed="81"/>
            <rFont val="ＭＳ Ｐゴシック"/>
            <family val="3"/>
            <charset val="128"/>
          </rPr>
          <t>選手を選択</t>
        </r>
      </text>
    </comment>
    <comment ref="W29" authorId="1" shapeId="0" xr:uid="{B41A68B3-CBCB-4E89-AE6D-33E867B1FBD9}">
      <text>
        <r>
          <rPr>
            <b/>
            <sz val="9"/>
            <color indexed="81"/>
            <rFont val="ＭＳ Ｐゴシック"/>
            <family val="3"/>
            <charset val="128"/>
          </rPr>
          <t>選手を選択</t>
        </r>
      </text>
    </comment>
    <comment ref="X29" authorId="1" shapeId="0" xr:uid="{A676DC9D-B85D-47E3-97F6-22DC32242DE7}">
      <text>
        <r>
          <rPr>
            <b/>
            <sz val="9"/>
            <color indexed="81"/>
            <rFont val="ＭＳ Ｐゴシック"/>
            <family val="3"/>
            <charset val="128"/>
          </rPr>
          <t>選手を選択</t>
        </r>
      </text>
    </comment>
    <comment ref="AG29" authorId="1" shapeId="0" xr:uid="{766D8C33-F706-4989-A338-0983A55CD56A}">
      <text>
        <r>
          <rPr>
            <b/>
            <sz val="9"/>
            <color indexed="81"/>
            <rFont val="ＭＳ Ｐゴシック"/>
            <family val="3"/>
            <charset val="128"/>
          </rPr>
          <t>選手を選択</t>
        </r>
      </text>
    </comment>
    <comment ref="D30" authorId="1" shapeId="0" xr:uid="{63A17704-E74D-4422-894D-B35465554626}">
      <text>
        <r>
          <rPr>
            <b/>
            <sz val="9"/>
            <color indexed="81"/>
            <rFont val="ＭＳ Ｐゴシック"/>
            <family val="3"/>
            <charset val="128"/>
          </rPr>
          <t>選手を選択</t>
        </r>
      </text>
    </comment>
    <comment ref="M30" authorId="1" shapeId="0" xr:uid="{7A9B05F1-B860-4525-98FC-FF6283E0F8B2}">
      <text>
        <r>
          <rPr>
            <b/>
            <sz val="9"/>
            <color indexed="81"/>
            <rFont val="ＭＳ Ｐゴシック"/>
            <family val="3"/>
            <charset val="128"/>
          </rPr>
          <t>選手を選択</t>
        </r>
      </text>
    </comment>
    <comment ref="N30" authorId="1" shapeId="0" xr:uid="{7394DDFB-E326-4729-9923-E62B815FB323}">
      <text>
        <r>
          <rPr>
            <b/>
            <sz val="9"/>
            <color indexed="81"/>
            <rFont val="ＭＳ Ｐゴシック"/>
            <family val="3"/>
            <charset val="128"/>
          </rPr>
          <t>選手を選択</t>
        </r>
      </text>
    </comment>
    <comment ref="W30" authorId="1" shapeId="0" xr:uid="{A6CC9E69-0AA0-4EEB-8C4A-10E54A4D88BC}">
      <text>
        <r>
          <rPr>
            <b/>
            <sz val="9"/>
            <color indexed="81"/>
            <rFont val="ＭＳ Ｐゴシック"/>
            <family val="3"/>
            <charset val="128"/>
          </rPr>
          <t>選手を選択</t>
        </r>
      </text>
    </comment>
    <comment ref="X30" authorId="1" shapeId="0" xr:uid="{05780222-AF12-4E06-BB57-45C55BA61447}">
      <text>
        <r>
          <rPr>
            <b/>
            <sz val="9"/>
            <color indexed="81"/>
            <rFont val="ＭＳ Ｐゴシック"/>
            <family val="3"/>
            <charset val="128"/>
          </rPr>
          <t>選手を選択</t>
        </r>
      </text>
    </comment>
    <comment ref="AG30" authorId="1" shapeId="0" xr:uid="{3AF11EFE-424E-4027-9F18-92C0CF1D76D1}">
      <text>
        <r>
          <rPr>
            <b/>
            <sz val="9"/>
            <color indexed="81"/>
            <rFont val="ＭＳ Ｐゴシック"/>
            <family val="3"/>
            <charset val="128"/>
          </rPr>
          <t>選手を選択</t>
        </r>
      </text>
    </comment>
    <comment ref="E32" authorId="1" shapeId="0" xr:uid="{5CA98ADB-8482-47A4-99ED-3FD40B1A62D4}">
      <text>
        <r>
          <rPr>
            <b/>
            <sz val="9"/>
            <color indexed="81"/>
            <rFont val="ＭＳ Ｐゴシック"/>
            <family val="3"/>
            <charset val="128"/>
          </rPr>
          <t>200*/**/**形式で</t>
        </r>
      </text>
    </comment>
    <comment ref="O32" authorId="1" shapeId="0" xr:uid="{1008F926-6900-4A6F-B737-7E55C2FD1B33}">
      <text>
        <r>
          <rPr>
            <b/>
            <sz val="9"/>
            <color indexed="81"/>
            <rFont val="ＭＳ Ｐゴシック"/>
            <family val="3"/>
            <charset val="128"/>
          </rPr>
          <t>200*/**/**形式で</t>
        </r>
      </text>
    </comment>
    <comment ref="Y32" authorId="1" shapeId="0" xr:uid="{0434EA99-91D4-47A3-AAF1-5240C733321A}">
      <text>
        <r>
          <rPr>
            <b/>
            <sz val="9"/>
            <color indexed="81"/>
            <rFont val="ＭＳ Ｐゴシック"/>
            <family val="3"/>
            <charset val="128"/>
          </rPr>
          <t>200*/**/**形式で</t>
        </r>
      </text>
    </comment>
    <comment ref="D40" authorId="1" shapeId="0" xr:uid="{D053E690-179E-4148-A609-7F78F6DE2CC4}">
      <text>
        <r>
          <rPr>
            <b/>
            <sz val="9"/>
            <color indexed="81"/>
            <rFont val="ＭＳ Ｐゴシック"/>
            <family val="3"/>
            <charset val="128"/>
          </rPr>
          <t>フルネームで</t>
        </r>
      </text>
    </comment>
    <comment ref="M40" authorId="1" shapeId="0" xr:uid="{C11F87F0-B920-4600-BD5B-9C3B73502148}">
      <text>
        <r>
          <rPr>
            <b/>
            <sz val="9"/>
            <color indexed="81"/>
            <rFont val="ＭＳ Ｐゴシック"/>
            <family val="3"/>
            <charset val="128"/>
          </rPr>
          <t>フルネームで</t>
        </r>
      </text>
    </comment>
    <comment ref="N40" authorId="1" shapeId="0" xr:uid="{FF2F48FA-6A6A-4567-9D8C-C0627723009E}">
      <text>
        <r>
          <rPr>
            <b/>
            <sz val="9"/>
            <color indexed="81"/>
            <rFont val="ＭＳ Ｐゴシック"/>
            <family val="3"/>
            <charset val="128"/>
          </rPr>
          <t>フルネームで</t>
        </r>
      </text>
    </comment>
    <comment ref="W40" authorId="1" shapeId="0" xr:uid="{97CAD1A0-9C93-4C84-8777-68DC9374571A}">
      <text>
        <r>
          <rPr>
            <b/>
            <sz val="9"/>
            <color indexed="81"/>
            <rFont val="ＭＳ Ｐゴシック"/>
            <family val="3"/>
            <charset val="128"/>
          </rPr>
          <t>フルネームで</t>
        </r>
      </text>
    </comment>
    <comment ref="X40" authorId="1" shapeId="0" xr:uid="{8FA9C503-ACB6-4AD8-9A7B-C3B2A6A75F13}">
      <text>
        <r>
          <rPr>
            <b/>
            <sz val="9"/>
            <color indexed="81"/>
            <rFont val="ＭＳ Ｐゴシック"/>
            <family val="3"/>
            <charset val="128"/>
          </rPr>
          <t>フルネームで</t>
        </r>
      </text>
    </comment>
    <comment ref="AG40" authorId="1" shapeId="0" xr:uid="{74D633EE-A220-4122-BF30-E25417947BD7}">
      <text>
        <r>
          <rPr>
            <b/>
            <sz val="9"/>
            <color indexed="81"/>
            <rFont val="ＭＳ Ｐゴシック"/>
            <family val="3"/>
            <charset val="128"/>
          </rPr>
          <t>フルネームで</t>
        </r>
      </text>
    </comment>
    <comment ref="D41" authorId="1" shapeId="0" xr:uid="{AA225053-8846-4937-B70F-64BF5A25EF5E}">
      <text>
        <r>
          <rPr>
            <b/>
            <sz val="9"/>
            <color indexed="81"/>
            <rFont val="ＭＳ Ｐゴシック"/>
            <family val="3"/>
            <charset val="128"/>
          </rPr>
          <t>フルネームで</t>
        </r>
      </text>
    </comment>
    <comment ref="M41" authorId="1" shapeId="0" xr:uid="{D121E13A-C8BD-4518-AF68-6DCD654EEAC3}">
      <text>
        <r>
          <rPr>
            <b/>
            <sz val="9"/>
            <color indexed="81"/>
            <rFont val="ＭＳ Ｐゴシック"/>
            <family val="3"/>
            <charset val="128"/>
          </rPr>
          <t>フルネームで</t>
        </r>
      </text>
    </comment>
    <comment ref="N41" authorId="1" shapeId="0" xr:uid="{54BBC60D-CC68-45DF-B74C-011E6BAA1E7A}">
      <text>
        <r>
          <rPr>
            <b/>
            <sz val="9"/>
            <color indexed="81"/>
            <rFont val="ＭＳ Ｐゴシック"/>
            <family val="3"/>
            <charset val="128"/>
          </rPr>
          <t>フルネームで</t>
        </r>
      </text>
    </comment>
    <comment ref="W41" authorId="1" shapeId="0" xr:uid="{9C85C463-BB90-4FFB-981B-D838705500FD}">
      <text>
        <r>
          <rPr>
            <b/>
            <sz val="9"/>
            <color indexed="81"/>
            <rFont val="ＭＳ Ｐゴシック"/>
            <family val="3"/>
            <charset val="128"/>
          </rPr>
          <t>フルネームで</t>
        </r>
      </text>
    </comment>
    <comment ref="X41" authorId="1" shapeId="0" xr:uid="{34ED3C6D-26BC-4B63-BAD3-1EE5EA268F1C}">
      <text>
        <r>
          <rPr>
            <b/>
            <sz val="9"/>
            <color indexed="81"/>
            <rFont val="ＭＳ Ｐゴシック"/>
            <family val="3"/>
            <charset val="128"/>
          </rPr>
          <t>フルネームで</t>
        </r>
      </text>
    </comment>
    <comment ref="AG41" authorId="1" shapeId="0" xr:uid="{5F476501-EE91-4D6A-A22D-C9E28E011EB2}">
      <text>
        <r>
          <rPr>
            <b/>
            <sz val="9"/>
            <color indexed="81"/>
            <rFont val="ＭＳ Ｐゴシック"/>
            <family val="3"/>
            <charset val="128"/>
          </rPr>
          <t>フルネームで</t>
        </r>
      </text>
    </comment>
    <comment ref="E43" authorId="1" shapeId="0" xr:uid="{CE6B750C-BBDB-4E81-A4A7-2E7E170E52DE}">
      <text>
        <r>
          <rPr>
            <b/>
            <sz val="9"/>
            <color indexed="81"/>
            <rFont val="ＭＳ Ｐゴシック"/>
            <family val="3"/>
            <charset val="128"/>
          </rPr>
          <t>200*/**/**形式で</t>
        </r>
      </text>
    </comment>
    <comment ref="O43" authorId="1" shapeId="0" xr:uid="{B925094A-27A0-497C-A1E1-52E43040D92F}">
      <text>
        <r>
          <rPr>
            <b/>
            <sz val="9"/>
            <color indexed="81"/>
            <rFont val="ＭＳ Ｐゴシック"/>
            <family val="3"/>
            <charset val="128"/>
          </rPr>
          <t>200*/**/**形式で</t>
        </r>
      </text>
    </comment>
    <comment ref="Y43" authorId="1" shapeId="0" xr:uid="{0B802647-5447-46EB-BD25-5EE152DDEB83}">
      <text>
        <r>
          <rPr>
            <b/>
            <sz val="9"/>
            <color indexed="81"/>
            <rFont val="ＭＳ Ｐゴシック"/>
            <family val="3"/>
            <charset val="128"/>
          </rPr>
          <t>200*/**/**形式で</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5D9DE0-A3A6-4DFE-9B03-6D05234328DE}" keepAlive="1" name="クエリ - 構成表配置" description="ブック内の '構成表配置' クエリへの接続です。" type="5" refreshedVersion="0" background="1">
    <dbPr connection="Provider=Microsoft.Mashup.OleDb.1;Data Source=$Workbook$;Location=構成表配置;Extended Properties=&quot;&quot;" command="SELECT * FROM [構成表配置]"/>
  </connection>
  <connection id="2" xr16:uid="{EAAADF97-6CA7-48CE-8830-1009877315DB}" keepAlive="1" name="クエリ - 申込データ" description="ブック内の '申込データ' クエリへの接続です。" type="5" refreshedVersion="0" background="1">
    <dbPr connection="Provider=Microsoft.Mashup.OleDb.1;Data Source=$Workbook$;Location=申込データ;Extended Properties=&quot;&quot;" command="SELECT * FROM [申込データ]"/>
  </connection>
  <connection id="3" xr16:uid="{67BAA7DD-63EE-4D65-9315-B67D4E1C8ECE}" keepAlive="1" name="クエリ - 選手リスト (2)" description="ブック内の '選手リスト (2)' クエリへの接続です。" type="5" refreshedVersion="8" background="1" saveData="1">
    <dbPr connection="Provider=Microsoft.Mashup.OleDb.1;Data Source=$Workbook$;Location=&quot;選手リスト (2)&quot;;Extended Properties=&quot;&quot;" command="SELECT * FROM [選手リスト (2)]"/>
  </connection>
</connections>
</file>

<file path=xl/sharedStrings.xml><?xml version="1.0" encoding="utf-8"?>
<sst xmlns="http://schemas.openxmlformats.org/spreadsheetml/2006/main" count="551" uniqueCount="284">
  <si>
    <t>会場名</t>
    <rPh sb="0" eb="2">
      <t>カイジョウ</t>
    </rPh>
    <rPh sb="2" eb="3">
      <t>メイ</t>
    </rPh>
    <phoneticPr fontId="1"/>
  </si>
  <si>
    <t>選手氏名</t>
    <rPh sb="0" eb="2">
      <t>センシュ</t>
    </rPh>
    <rPh sb="2" eb="4">
      <t>シメイ</t>
    </rPh>
    <phoneticPr fontId="1"/>
  </si>
  <si>
    <t>(</t>
    <phoneticPr fontId="1"/>
  </si>
  <si>
    <t>)</t>
    <phoneticPr fontId="1"/>
  </si>
  <si>
    <t>－</t>
  </si>
  <si>
    <t>取得</t>
    <rPh sb="0" eb="2">
      <t>シュトク</t>
    </rPh>
    <phoneticPr fontId="1"/>
  </si>
  <si>
    <t>試合率</t>
    <rPh sb="0" eb="2">
      <t>シアイ</t>
    </rPh>
    <rPh sb="2" eb="3">
      <t>リツ</t>
    </rPh>
    <phoneticPr fontId="1"/>
  </si>
  <si>
    <t>セット率</t>
    <rPh sb="3" eb="4">
      <t>リツ</t>
    </rPh>
    <phoneticPr fontId="1"/>
  </si>
  <si>
    <t>ゲーム率</t>
    <rPh sb="3" eb="4">
      <t>リツ</t>
    </rPh>
    <phoneticPr fontId="1"/>
  </si>
  <si>
    <t>試合日</t>
    <rPh sb="0" eb="2">
      <t>シアイ</t>
    </rPh>
    <rPh sb="2" eb="3">
      <t>ヒ</t>
    </rPh>
    <phoneticPr fontId="1"/>
  </si>
  <si>
    <t>第２試合</t>
    <rPh sb="0" eb="1">
      <t>ダイ</t>
    </rPh>
    <rPh sb="2" eb="4">
      <t>シアイ</t>
    </rPh>
    <phoneticPr fontId="1"/>
  </si>
  <si>
    <t>第１試合</t>
    <rPh sb="0" eb="1">
      <t>ダイ</t>
    </rPh>
    <rPh sb="2" eb="4">
      <t>シアイ</t>
    </rPh>
    <phoneticPr fontId="1"/>
  </si>
  <si>
    <t>第３試合</t>
    <rPh sb="0" eb="1">
      <t>ダイ</t>
    </rPh>
    <rPh sb="2" eb="4">
      <t>シアイ</t>
    </rPh>
    <phoneticPr fontId="1"/>
  </si>
  <si>
    <t>/</t>
    <phoneticPr fontId="1"/>
  </si>
  <si>
    <t>相手チーム</t>
    <rPh sb="0" eb="2">
      <t>アイテ</t>
    </rPh>
    <phoneticPr fontId="1"/>
  </si>
  <si>
    <t>/</t>
    <phoneticPr fontId="1"/>
  </si>
  <si>
    <t>集計及び</t>
    <rPh sb="0" eb="2">
      <t>シュウケイ</t>
    </rPh>
    <rPh sb="2" eb="3">
      <t>オヨ</t>
    </rPh>
    <phoneticPr fontId="1"/>
  </si>
  <si>
    <t>枚方クラブ</t>
    <rPh sb="0" eb="2">
      <t>ヒラカタ</t>
    </rPh>
    <phoneticPr fontId="1"/>
  </si>
  <si>
    <t>梶原　博樹</t>
    <rPh sb="0" eb="2">
      <t>カジハラ</t>
    </rPh>
    <rPh sb="3" eb="5">
      <t>ヒロキ</t>
    </rPh>
    <phoneticPr fontId="2"/>
  </si>
  <si>
    <t>宮原　茂利</t>
    <rPh sb="0" eb="2">
      <t>ミヤハラ</t>
    </rPh>
    <rPh sb="3" eb="5">
      <t>シゲトシ</t>
    </rPh>
    <phoneticPr fontId="2"/>
  </si>
  <si>
    <t>忠田　淑子</t>
    <rPh sb="0" eb="1">
      <t>チュウ</t>
    </rPh>
    <rPh sb="1" eb="2">
      <t>タ</t>
    </rPh>
    <rPh sb="3" eb="5">
      <t>トシコ</t>
    </rPh>
    <phoneticPr fontId="2"/>
  </si>
  <si>
    <t>部リーグ</t>
    <rPh sb="0" eb="1">
      <t>ブ</t>
    </rPh>
    <phoneticPr fontId="1"/>
  </si>
  <si>
    <t>勝率</t>
    <rPh sb="0" eb="1">
      <t>カチ</t>
    </rPh>
    <rPh sb="1" eb="2">
      <t>リツ</t>
    </rPh>
    <phoneticPr fontId="1"/>
  </si>
  <si>
    <t>勝</t>
    <rPh sb="0" eb="1">
      <t>カ</t>
    </rPh>
    <phoneticPr fontId="1"/>
  </si>
  <si>
    <t>敗</t>
    <rPh sb="0" eb="1">
      <t>ハイ</t>
    </rPh>
    <phoneticPr fontId="1"/>
  </si>
  <si>
    <t>自チーム</t>
    <phoneticPr fontId="1"/>
  </si>
  <si>
    <t>セット</t>
    <phoneticPr fontId="1"/>
  </si>
  <si>
    <t>ゲーム</t>
    <phoneticPr fontId="1"/>
  </si>
  <si>
    <t>自チーム</t>
    <phoneticPr fontId="1"/>
  </si>
  <si>
    <t>第１戦</t>
    <rPh sb="0" eb="1">
      <t>ダイ</t>
    </rPh>
    <rPh sb="2" eb="3">
      <t>セン</t>
    </rPh>
    <phoneticPr fontId="1"/>
  </si>
  <si>
    <t>第２戦</t>
    <rPh sb="0" eb="1">
      <t>ダイ</t>
    </rPh>
    <rPh sb="2" eb="3">
      <t>セン</t>
    </rPh>
    <phoneticPr fontId="1"/>
  </si>
  <si>
    <t>第３戦</t>
    <rPh sb="0" eb="1">
      <t>ダイ</t>
    </rPh>
    <rPh sb="2" eb="3">
      <t>セン</t>
    </rPh>
    <phoneticPr fontId="1"/>
  </si>
  <si>
    <t>第４戦</t>
    <rPh sb="0" eb="1">
      <t>ダイ</t>
    </rPh>
    <rPh sb="2" eb="3">
      <t>セン</t>
    </rPh>
    <phoneticPr fontId="1"/>
  </si>
  <si>
    <t>【記入例】</t>
    <phoneticPr fontId="1"/>
  </si>
  <si>
    <t>相手チーム</t>
    <phoneticPr fontId="1"/>
  </si>
  <si>
    <t>第○戦第○試合</t>
    <rPh sb="0" eb="1">
      <t>ダイ</t>
    </rPh>
    <rPh sb="2" eb="3">
      <t>セン</t>
    </rPh>
    <rPh sb="3" eb="4">
      <t>ダイ</t>
    </rPh>
    <rPh sb="5" eb="7">
      <t>シアイ</t>
    </rPh>
    <phoneticPr fontId="1"/>
  </si>
  <si>
    <t>詳細報告</t>
    <rPh sb="0" eb="2">
      <t>ショウサイ</t>
    </rPh>
    <rPh sb="2" eb="4">
      <t>ホウコク</t>
    </rPh>
    <phoneticPr fontId="1"/>
  </si>
  <si>
    <t>第４戦第３試合</t>
    <rPh sb="0" eb="1">
      <t>ダイ</t>
    </rPh>
    <rPh sb="2" eb="3">
      <t>セン</t>
    </rPh>
    <rPh sb="3" eb="4">
      <t>ダイ</t>
    </rPh>
    <rPh sb="5" eb="7">
      <t>シアイ</t>
    </rPh>
    <phoneticPr fontId="1"/>
  </si>
  <si>
    <t>第１戦第３試合</t>
    <rPh sb="0" eb="1">
      <t>ダイ</t>
    </rPh>
    <rPh sb="2" eb="3">
      <t>セン</t>
    </rPh>
    <rPh sb="3" eb="4">
      <t>ダイ</t>
    </rPh>
    <rPh sb="5" eb="7">
      <t>シアイ</t>
    </rPh>
    <phoneticPr fontId="1"/>
  </si>
  <si>
    <t>失格負け、未消化の理由</t>
    <rPh sb="0" eb="1">
      <t>シツ</t>
    </rPh>
    <rPh sb="1" eb="2">
      <t>カク</t>
    </rPh>
    <rPh sb="2" eb="3">
      <t>フ</t>
    </rPh>
    <rPh sb="5" eb="8">
      <t>ミショウカ</t>
    </rPh>
    <rPh sb="9" eb="11">
      <t>リユウ</t>
    </rPh>
    <phoneticPr fontId="1"/>
  </si>
  <si>
    <t>試合番号</t>
    <rPh sb="0" eb="2">
      <t>シアイ</t>
    </rPh>
    <rPh sb="2" eb="4">
      <t>バンゴウ</t>
    </rPh>
    <phoneticPr fontId="1"/>
  </si>
  <si>
    <t>結果</t>
    <rPh sb="0" eb="2">
      <t>ケッカ</t>
    </rPh>
    <phoneticPr fontId="1"/>
  </si>
  <si>
    <t>試合棄権（不戦敗）の理由</t>
    <rPh sb="0" eb="2">
      <t>シアイ</t>
    </rPh>
    <rPh sb="2" eb="4">
      <t>キケン</t>
    </rPh>
    <rPh sb="5" eb="7">
      <t>フセン</t>
    </rPh>
    <rPh sb="7" eb="8">
      <t>ハイ</t>
    </rPh>
    <rPh sb="10" eb="12">
      <t>リユウ</t>
    </rPh>
    <phoneticPr fontId="1"/>
  </si>
  <si>
    <t>別紙</t>
    <rPh sb="0" eb="2">
      <t>ベッシ</t>
    </rPh>
    <phoneticPr fontId="1"/>
  </si>
  <si>
    <t>理由</t>
    <rPh sb="0" eb="2">
      <t>リユウ</t>
    </rPh>
    <phoneticPr fontId="1"/>
  </si>
  <si>
    <t>団　体　名</t>
    <rPh sb="0" eb="1">
      <t>ダン</t>
    </rPh>
    <rPh sb="2" eb="3">
      <t>カラダ</t>
    </rPh>
    <rPh sb="4" eb="5">
      <t>メイ</t>
    </rPh>
    <phoneticPr fontId="1"/>
  </si>
  <si>
    <t>対戦番号</t>
    <rPh sb="0" eb="2">
      <t>タイセン</t>
    </rPh>
    <rPh sb="2" eb="4">
      <t>バンゴウ</t>
    </rPh>
    <phoneticPr fontId="1"/>
  </si>
  <si>
    <t>（第○戦）</t>
    <rPh sb="1" eb="2">
      <t>ダイ</t>
    </rPh>
    <rPh sb="3" eb="4">
      <t>セン</t>
    </rPh>
    <phoneticPr fontId="1"/>
  </si>
  <si>
    <t>（第○試合）</t>
    <rPh sb="1" eb="2">
      <t>ダイ</t>
    </rPh>
    <rPh sb="3" eb="5">
      <t>シアイ</t>
    </rPh>
    <phoneticPr fontId="1"/>
  </si>
  <si>
    <t>＜詳細報告書＞</t>
    <rPh sb="1" eb="3">
      <t>ショウサイ</t>
    </rPh>
    <rPh sb="3" eb="6">
      <t>ホウコクショ</t>
    </rPh>
    <phoneticPr fontId="1"/>
  </si>
  <si>
    <t>第２戦第１試合</t>
  </si>
  <si>
    <t>途中棄権（RET）のカウント</t>
    <rPh sb="0" eb="2">
      <t>トチュウ</t>
    </rPh>
    <rPh sb="2" eb="4">
      <t>キケン</t>
    </rPh>
    <phoneticPr fontId="1"/>
  </si>
  <si>
    <t>TB</t>
    <phoneticPr fontId="1"/>
  </si>
  <si>
    <t>結果の集計　※１</t>
    <rPh sb="0" eb="2">
      <t>ケッカ</t>
    </rPh>
    <rPh sb="3" eb="5">
      <t>シュウケイ</t>
    </rPh>
    <phoneticPr fontId="1"/>
  </si>
  <si>
    <t>※２</t>
    <phoneticPr fontId="1"/>
  </si>
  <si>
    <t>※２　詳細報告欄には、途中棄権（RET）、試合棄権（不戦敗）、失格負け、未消化の試合について、その内容を記入すること。記入欄が足らないときは、別紙に記載してください。</t>
    <rPh sb="3" eb="5">
      <t>ショウサイ</t>
    </rPh>
    <rPh sb="5" eb="7">
      <t>ホウコク</t>
    </rPh>
    <rPh sb="7" eb="8">
      <t>ラン</t>
    </rPh>
    <rPh sb="11" eb="13">
      <t>トチュウ</t>
    </rPh>
    <rPh sb="13" eb="15">
      <t>キケン</t>
    </rPh>
    <rPh sb="21" eb="23">
      <t>シアイ</t>
    </rPh>
    <rPh sb="23" eb="25">
      <t>キケン</t>
    </rPh>
    <rPh sb="26" eb="27">
      <t>フ</t>
    </rPh>
    <rPh sb="27" eb="28">
      <t>セン</t>
    </rPh>
    <rPh sb="28" eb="29">
      <t>ハイ</t>
    </rPh>
    <rPh sb="31" eb="33">
      <t>シッカク</t>
    </rPh>
    <rPh sb="33" eb="34">
      <t>マ</t>
    </rPh>
    <rPh sb="36" eb="39">
      <t>ミショウカ</t>
    </rPh>
    <rPh sb="40" eb="42">
      <t>シアイ</t>
    </rPh>
    <rPh sb="49" eb="51">
      <t>ナイヨウ</t>
    </rPh>
    <rPh sb="52" eb="54">
      <t>キニュウ</t>
    </rPh>
    <rPh sb="59" eb="61">
      <t>キニュウ</t>
    </rPh>
    <rPh sb="61" eb="62">
      <t>ラン</t>
    </rPh>
    <rPh sb="63" eb="64">
      <t>タ</t>
    </rPh>
    <rPh sb="71" eb="73">
      <t>ベッシ</t>
    </rPh>
    <rPh sb="74" eb="76">
      <t>キサイ</t>
    </rPh>
    <phoneticPr fontId="1"/>
  </si>
  <si>
    <t>（例）日程調整が合わず未消化</t>
    <rPh sb="1" eb="2">
      <t>レイ</t>
    </rPh>
    <rPh sb="3" eb="5">
      <t>ニッテイ</t>
    </rPh>
    <rPh sb="5" eb="7">
      <t>チョウセイ</t>
    </rPh>
    <rPh sb="8" eb="9">
      <t>ア</t>
    </rPh>
    <rPh sb="11" eb="14">
      <t>ミショウカ</t>
    </rPh>
    <phoneticPr fontId="1"/>
  </si>
  <si>
    <t>（例）自チーム選手が急に来れなくなった</t>
    <rPh sb="1" eb="2">
      <t>レイ</t>
    </rPh>
    <rPh sb="3" eb="4">
      <t>ジ</t>
    </rPh>
    <rPh sb="7" eb="9">
      <t>センシュ</t>
    </rPh>
    <rPh sb="10" eb="11">
      <t>キュウ</t>
    </rPh>
    <rPh sb="12" eb="13">
      <t>コ</t>
    </rPh>
    <phoneticPr fontId="1"/>
  </si>
  <si>
    <t>枚方市テニス協会</t>
    <rPh sb="0" eb="2">
      <t>ヒラカタ</t>
    </rPh>
    <rPh sb="2" eb="3">
      <t>シ</t>
    </rPh>
    <rPh sb="6" eb="8">
      <t>キョウカイ</t>
    </rPh>
    <phoneticPr fontId="1"/>
  </si>
  <si>
    <t>杉井　富美枝</t>
    <rPh sb="0" eb="2">
      <t>スギイ</t>
    </rPh>
    <rPh sb="3" eb="4">
      <t>トミ</t>
    </rPh>
    <rPh sb="4" eb="6">
      <t>ミエ</t>
    </rPh>
    <phoneticPr fontId="2"/>
  </si>
  <si>
    <t>海家　秀夫</t>
    <rPh sb="0" eb="1">
      <t>ウミ</t>
    </rPh>
    <rPh sb="1" eb="2">
      <t>イエ</t>
    </rPh>
    <rPh sb="3" eb="5">
      <t>ヒデオ</t>
    </rPh>
    <phoneticPr fontId="2"/>
  </si>
  <si>
    <t>森村　亜由</t>
    <rPh sb="0" eb="2">
      <t>モリムラ</t>
    </rPh>
    <rPh sb="3" eb="4">
      <t>ア</t>
    </rPh>
    <rPh sb="4" eb="5">
      <t>ユウ</t>
    </rPh>
    <phoneticPr fontId="1"/>
  </si>
  <si>
    <t>佐藤　博子</t>
    <rPh sb="0" eb="2">
      <t>サトウ</t>
    </rPh>
    <rPh sb="3" eb="5">
      <t>ヒロコ</t>
    </rPh>
    <phoneticPr fontId="2"/>
  </si>
  <si>
    <t>田中　正栄</t>
    <rPh sb="0" eb="2">
      <t>タナカ</t>
    </rPh>
    <rPh sb="3" eb="4">
      <t>マサ</t>
    </rPh>
    <rPh sb="4" eb="5">
      <t>エイ</t>
    </rPh>
    <phoneticPr fontId="2"/>
  </si>
  <si>
    <t>伊加賀スポーツセンター</t>
    <rPh sb="0" eb="3">
      <t>イカガ</t>
    </rPh>
    <phoneticPr fontId="1"/>
  </si>
  <si>
    <t>藤本　誠司</t>
    <rPh sb="0" eb="2">
      <t>フジモト</t>
    </rPh>
    <rPh sb="3" eb="5">
      <t>セイジ</t>
    </rPh>
    <phoneticPr fontId="1"/>
  </si>
  <si>
    <t>北村　美佐緒</t>
    <rPh sb="0" eb="2">
      <t>キタムラ</t>
    </rPh>
    <rPh sb="3" eb="6">
      <t>ミサオ</t>
    </rPh>
    <phoneticPr fontId="2"/>
  </si>
  <si>
    <t>新家　周三</t>
    <rPh sb="0" eb="2">
      <t>シンケ</t>
    </rPh>
    <rPh sb="3" eb="5">
      <t>シュウゾウ</t>
    </rPh>
    <phoneticPr fontId="2"/>
  </si>
  <si>
    <t>パナソニックスポーツセンター</t>
    <phoneticPr fontId="1"/>
  </si>
  <si>
    <t>王仁公園コート</t>
    <phoneticPr fontId="1"/>
  </si>
  <si>
    <t>成瀬　智仁</t>
    <rPh sb="0" eb="2">
      <t>ナルセ</t>
    </rPh>
    <rPh sb="3" eb="5">
      <t>トモヒト</t>
    </rPh>
    <phoneticPr fontId="2"/>
  </si>
  <si>
    <t>（例）31,RET</t>
    <rPh sb="1" eb="2">
      <t>レイ</t>
    </rPh>
    <phoneticPr fontId="1"/>
  </si>
  <si>
    <t>1部</t>
    <rPh sb="1" eb="2">
      <t>ブ</t>
    </rPh>
    <phoneticPr fontId="15"/>
  </si>
  <si>
    <t>2部</t>
    <rPh sb="1" eb="2">
      <t>ブ</t>
    </rPh>
    <phoneticPr fontId="15"/>
  </si>
  <si>
    <t>3部</t>
    <rPh sb="1" eb="2">
      <t>ブ</t>
    </rPh>
    <phoneticPr fontId="15"/>
  </si>
  <si>
    <t>4部A</t>
    <rPh sb="1" eb="2">
      <t>ブ</t>
    </rPh>
    <phoneticPr fontId="15"/>
  </si>
  <si>
    <t>4部B</t>
    <rPh sb="1" eb="2">
      <t>ブ</t>
    </rPh>
    <phoneticPr fontId="15"/>
  </si>
  <si>
    <t>5部A</t>
    <rPh sb="1" eb="2">
      <t>ブ</t>
    </rPh>
    <phoneticPr fontId="15"/>
  </si>
  <si>
    <t>5部B</t>
    <rPh sb="1" eb="2">
      <t>ブ</t>
    </rPh>
    <phoneticPr fontId="15"/>
  </si>
  <si>
    <t>6部A</t>
    <rPh sb="1" eb="2">
      <t>ブ</t>
    </rPh>
    <phoneticPr fontId="15"/>
  </si>
  <si>
    <t>6部B</t>
    <rPh sb="1" eb="2">
      <t>ブ</t>
    </rPh>
    <phoneticPr fontId="15"/>
  </si>
  <si>
    <t>7部A</t>
    <rPh sb="1" eb="2">
      <t>ブ</t>
    </rPh>
    <phoneticPr fontId="15"/>
  </si>
  <si>
    <t>7部B</t>
    <rPh sb="1" eb="2">
      <t>ブ</t>
    </rPh>
    <phoneticPr fontId="15"/>
  </si>
  <si>
    <t>8部</t>
    <rPh sb="1" eb="2">
      <t>ブ</t>
    </rPh>
    <phoneticPr fontId="15"/>
  </si>
  <si>
    <t>9部</t>
    <rPh sb="1" eb="2">
      <t>ブ</t>
    </rPh>
    <phoneticPr fontId="15"/>
  </si>
  <si>
    <t>選手No</t>
  </si>
  <si>
    <t>1部1番</t>
  </si>
  <si>
    <t>1部2番</t>
  </si>
  <si>
    <t>1部3番</t>
  </si>
  <si>
    <t>1部4番</t>
  </si>
  <si>
    <t>2部1番</t>
  </si>
  <si>
    <t>2部2番</t>
  </si>
  <si>
    <t>2部3番</t>
  </si>
  <si>
    <t>2部4番</t>
  </si>
  <si>
    <t>2部5番</t>
  </si>
  <si>
    <t>2部6番</t>
  </si>
  <si>
    <t>3部1番</t>
  </si>
  <si>
    <t>3部2番</t>
  </si>
  <si>
    <t>3部3番</t>
  </si>
  <si>
    <t>3部4番</t>
  </si>
  <si>
    <t>3部5番</t>
  </si>
  <si>
    <t>8部1番</t>
  </si>
  <si>
    <t>8部2番</t>
  </si>
  <si>
    <t>8部3番</t>
  </si>
  <si>
    <t>8部4番</t>
  </si>
  <si>
    <t>8部5番</t>
  </si>
  <si>
    <t>8部6番</t>
  </si>
  <si>
    <t>9部1番</t>
  </si>
  <si>
    <t>9部2番</t>
  </si>
  <si>
    <t>9部3番</t>
  </si>
  <si>
    <t>9部4番</t>
  </si>
  <si>
    <t>9部5番</t>
  </si>
  <si>
    <t>9部6番</t>
  </si>
  <si>
    <t>01</t>
  </si>
  <si>
    <t>金野　宜夫</t>
  </si>
  <si>
    <t>高田　明伸</t>
  </si>
  <si>
    <t>02</t>
  </si>
  <si>
    <t>海家　秀夫</t>
  </si>
  <si>
    <t>03</t>
  </si>
  <si>
    <t>浅田　久夫</t>
  </si>
  <si>
    <t>井手　敏峯</t>
  </si>
  <si>
    <t>04</t>
  </si>
  <si>
    <t>浅田　展弘</t>
  </si>
  <si>
    <t>05</t>
  </si>
  <si>
    <t>前田　法男</t>
  </si>
  <si>
    <t>前田　義高</t>
  </si>
  <si>
    <t>06</t>
  </si>
  <si>
    <t>海老　隆男</t>
  </si>
  <si>
    <t>柴田　信雄</t>
  </si>
  <si>
    <t>07</t>
  </si>
  <si>
    <t>泉本　和孝</t>
  </si>
  <si>
    <t>08</t>
  </si>
  <si>
    <t>濱　康夫</t>
  </si>
  <si>
    <t>09</t>
  </si>
  <si>
    <t>10</t>
  </si>
  <si>
    <t>11</t>
  </si>
  <si>
    <t>12</t>
  </si>
  <si>
    <t>13</t>
  </si>
  <si>
    <t>14</t>
  </si>
  <si>
    <t>15</t>
  </si>
  <si>
    <t>4部A1番</t>
  </si>
  <si>
    <t>4部A2番</t>
  </si>
  <si>
    <t>4部A3番</t>
  </si>
  <si>
    <t>4部A4番</t>
  </si>
  <si>
    <t>4部A5番</t>
  </si>
  <si>
    <t>4部A6番</t>
  </si>
  <si>
    <t>4部B1番</t>
  </si>
  <si>
    <t>4部B2番</t>
  </si>
  <si>
    <t>4部B3番</t>
  </si>
  <si>
    <t>4部B4番</t>
  </si>
  <si>
    <t>4部B5番</t>
  </si>
  <si>
    <t>4部B6番</t>
  </si>
  <si>
    <t>5部A1番</t>
  </si>
  <si>
    <t>5部A2番</t>
  </si>
  <si>
    <t>5部A3番</t>
  </si>
  <si>
    <t>5部A4番</t>
  </si>
  <si>
    <t>5部A5番</t>
  </si>
  <si>
    <t>5部A6番</t>
  </si>
  <si>
    <t>5部B1番</t>
  </si>
  <si>
    <t>5部B2番</t>
  </si>
  <si>
    <t>5部B3番</t>
  </si>
  <si>
    <t>5部B4番</t>
  </si>
  <si>
    <t>5部B5番</t>
  </si>
  <si>
    <t>6部A1番</t>
  </si>
  <si>
    <t>6部A2番</t>
  </si>
  <si>
    <t>6部A3番</t>
  </si>
  <si>
    <t>6部A4番</t>
  </si>
  <si>
    <t>6部A5番</t>
  </si>
  <si>
    <t>6部A6番</t>
  </si>
  <si>
    <t>6部B1番</t>
  </si>
  <si>
    <t>6部B2番</t>
  </si>
  <si>
    <t>6部B3番</t>
  </si>
  <si>
    <t>6部B4番</t>
  </si>
  <si>
    <t>6部B5番</t>
  </si>
  <si>
    <t>7部A1番</t>
  </si>
  <si>
    <t>7部A2番</t>
  </si>
  <si>
    <t>7部A3番</t>
  </si>
  <si>
    <t>7部A4番</t>
  </si>
  <si>
    <t>7部A5番</t>
  </si>
  <si>
    <t>7部A6番</t>
  </si>
  <si>
    <t>7部B1番</t>
  </si>
  <si>
    <t>7部B2番</t>
  </si>
  <si>
    <t>7部B3番</t>
  </si>
  <si>
    <t>7部B4番</t>
  </si>
  <si>
    <t>7部B5番</t>
  </si>
  <si>
    <t>1部5番</t>
  </si>
  <si>
    <t>1部6番</t>
    <phoneticPr fontId="1"/>
  </si>
  <si>
    <t>3部6番</t>
  </si>
  <si>
    <t>5部B6番</t>
  </si>
  <si>
    <t>6部B6番</t>
  </si>
  <si>
    <t>7部B6番</t>
  </si>
  <si>
    <t>－</t>
    <phoneticPr fontId="1"/>
  </si>
  <si>
    <t>第5戦</t>
    <rPh sb="0" eb="1">
      <t>ダイ</t>
    </rPh>
    <rPh sb="2" eb="3">
      <t>セン</t>
    </rPh>
    <phoneticPr fontId="1"/>
  </si>
  <si>
    <t>/</t>
  </si>
  <si>
    <t>合計
ポイント</t>
    <rPh sb="0" eb="2">
      <t>ゴウケイ</t>
    </rPh>
    <phoneticPr fontId="1"/>
  </si>
  <si>
    <t>　 　取得試合率＝勝利試合数／自チーム全試合数、　取得セット率＝取得セット数／プレーした全セット数、　取得ゲーム率＝取得ゲーム数／プレーした全ゲーム数</t>
    <rPh sb="3" eb="5">
      <t>シュトク</t>
    </rPh>
    <rPh sb="5" eb="7">
      <t>シアイ</t>
    </rPh>
    <rPh sb="9" eb="11">
      <t>ショウリ</t>
    </rPh>
    <rPh sb="11" eb="13">
      <t>シアイ</t>
    </rPh>
    <rPh sb="15" eb="16">
      <t>ジ</t>
    </rPh>
    <rPh sb="20" eb="22">
      <t>シアイ</t>
    </rPh>
    <phoneticPr fontId="1"/>
  </si>
  <si>
    <t>試合実施
ポイント</t>
    <rPh sb="0" eb="2">
      <t>シアイ</t>
    </rPh>
    <rPh sb="2" eb="4">
      <t>ジッシ</t>
    </rPh>
    <phoneticPr fontId="1"/>
  </si>
  <si>
    <t>勝利
ポイント</t>
    <rPh sb="0" eb="2">
      <t>ショウリ</t>
    </rPh>
    <phoneticPr fontId="1"/>
  </si>
  <si>
    <t>坂田　雅昭</t>
  </si>
  <si>
    <t>結果報告書シートの説明</t>
    <rPh sb="0" eb="2">
      <t>ケッカ</t>
    </rPh>
    <rPh sb="2" eb="5">
      <t>ホウコクショ</t>
    </rPh>
    <rPh sb="9" eb="11">
      <t>セツメイ</t>
    </rPh>
    <phoneticPr fontId="1"/>
  </si>
  <si>
    <t>自チーム団体名</t>
    <phoneticPr fontId="1"/>
  </si>
  <si>
    <r>
      <t>１．部、ブロックを</t>
    </r>
    <r>
      <rPr>
        <b/>
        <sz val="16"/>
        <color rgb="FFFF0000"/>
        <rFont val="ｺﾞｼｯｸ"/>
        <family val="3"/>
        <charset val="128"/>
      </rPr>
      <t>プルダウン</t>
    </r>
    <r>
      <rPr>
        <b/>
        <sz val="16"/>
        <rFont val="ｺﾞｼｯｸ"/>
        <family val="3"/>
        <charset val="128"/>
      </rPr>
      <t>で選択してください。（ブロックのない場合は、空白に）</t>
    </r>
    <rPh sb="2" eb="3">
      <t>ブ</t>
    </rPh>
    <rPh sb="15" eb="17">
      <t>センタク</t>
    </rPh>
    <rPh sb="32" eb="34">
      <t>バアイ</t>
    </rPh>
    <rPh sb="36" eb="38">
      <t>クウハク</t>
    </rPh>
    <phoneticPr fontId="1"/>
  </si>
  <si>
    <r>
      <t>２．自チーム団体名を</t>
    </r>
    <r>
      <rPr>
        <sz val="16"/>
        <color rgb="FFFF0000"/>
        <rFont val="ｺﾞｼｯｸ"/>
        <family val="3"/>
        <charset val="128"/>
      </rPr>
      <t>プルダウン</t>
    </r>
    <r>
      <rPr>
        <sz val="16"/>
        <rFont val="ｺﾞｼｯｸ"/>
        <family val="3"/>
        <charset val="128"/>
      </rPr>
      <t>で選択してください。</t>
    </r>
    <rPh sb="2" eb="3">
      <t>ジ</t>
    </rPh>
    <rPh sb="6" eb="9">
      <t>ダンタイメイ</t>
    </rPh>
    <rPh sb="16" eb="18">
      <t>センタク</t>
    </rPh>
    <phoneticPr fontId="1"/>
  </si>
  <si>
    <r>
      <t>３．相手チーム団体名を</t>
    </r>
    <r>
      <rPr>
        <sz val="16"/>
        <color rgb="FFFF0000"/>
        <rFont val="ｺﾞｼｯｸ"/>
        <family val="3"/>
        <charset val="128"/>
      </rPr>
      <t>プルダウン</t>
    </r>
    <r>
      <rPr>
        <sz val="16"/>
        <rFont val="ｺﾞｼｯｸ"/>
        <family val="3"/>
        <charset val="128"/>
      </rPr>
      <t>で選択してください。</t>
    </r>
    <rPh sb="2" eb="4">
      <t>アイテ</t>
    </rPh>
    <rPh sb="7" eb="10">
      <t>ダンタイメイ</t>
    </rPh>
    <rPh sb="17" eb="19">
      <t>センタク</t>
    </rPh>
    <phoneticPr fontId="1"/>
  </si>
  <si>
    <r>
      <t>４．自チーム選手氏名、相手チーム選手氏名を</t>
    </r>
    <r>
      <rPr>
        <sz val="16"/>
        <color rgb="FFFF0000"/>
        <rFont val="ｺﾞｼｯｸ"/>
        <family val="3"/>
        <charset val="128"/>
      </rPr>
      <t>プルダウン</t>
    </r>
    <r>
      <rPr>
        <sz val="16"/>
        <rFont val="ｺﾞｼｯｸ"/>
        <family val="3"/>
        <charset val="128"/>
      </rPr>
      <t>で選択可能になります。</t>
    </r>
    <rPh sb="2" eb="3">
      <t>ジ</t>
    </rPh>
    <rPh sb="6" eb="8">
      <t>センシュ</t>
    </rPh>
    <rPh sb="8" eb="10">
      <t>シメイ</t>
    </rPh>
    <rPh sb="11" eb="13">
      <t>アイテ</t>
    </rPh>
    <rPh sb="16" eb="18">
      <t>センシュ</t>
    </rPh>
    <rPh sb="18" eb="20">
      <t>シメイ</t>
    </rPh>
    <rPh sb="27" eb="29">
      <t>センタク</t>
    </rPh>
    <rPh sb="29" eb="31">
      <t>カノウ</t>
    </rPh>
    <phoneticPr fontId="1"/>
  </si>
  <si>
    <t>※１　試合実施ポイント（全３試合実施：３点、２試合のみ実施：０点、１試合のみ実施：－２点、０試合：－５点）、勝利ポイント（勝利チームに２点）</t>
    <rPh sb="3" eb="5">
      <t>シアイ</t>
    </rPh>
    <rPh sb="5" eb="7">
      <t>ジッシ</t>
    </rPh>
    <rPh sb="12" eb="13">
      <t>ゼン</t>
    </rPh>
    <rPh sb="14" eb="16">
      <t>シアイ</t>
    </rPh>
    <rPh sb="16" eb="18">
      <t>ジッシ</t>
    </rPh>
    <rPh sb="20" eb="21">
      <t>テン</t>
    </rPh>
    <rPh sb="23" eb="25">
      <t>シアイ</t>
    </rPh>
    <rPh sb="27" eb="29">
      <t>ジッシ</t>
    </rPh>
    <rPh sb="31" eb="32">
      <t>テン</t>
    </rPh>
    <rPh sb="34" eb="36">
      <t>シアイ</t>
    </rPh>
    <rPh sb="38" eb="40">
      <t>ジッシ</t>
    </rPh>
    <rPh sb="43" eb="44">
      <t>テン</t>
    </rPh>
    <rPh sb="46" eb="48">
      <t>シアイ</t>
    </rPh>
    <rPh sb="51" eb="52">
      <t>テン</t>
    </rPh>
    <rPh sb="54" eb="56">
      <t>ショウリ</t>
    </rPh>
    <rPh sb="61" eb="63">
      <t>ショウリ</t>
    </rPh>
    <rPh sb="68" eb="69">
      <t>テン</t>
    </rPh>
    <phoneticPr fontId="1"/>
  </si>
  <si>
    <t>UP-TO GG</t>
  </si>
  <si>
    <t>ジャパンエース</t>
  </si>
  <si>
    <t>コマツKTSM-C</t>
  </si>
  <si>
    <t>今日がいちばん…!</t>
  </si>
  <si>
    <t>時にはエース</t>
  </si>
  <si>
    <t>1部7番</t>
    <phoneticPr fontId="1"/>
  </si>
  <si>
    <t>重盛　等</t>
  </si>
  <si>
    <t>前川　雅之</t>
  </si>
  <si>
    <t>藤谷　利之</t>
  </si>
  <si>
    <t>西村　敦夫</t>
  </si>
  <si>
    <t>南口　健一</t>
  </si>
  <si>
    <t>宮原　茂利</t>
  </si>
  <si>
    <t>森脇　健</t>
  </si>
  <si>
    <t>足立　晶彦</t>
  </si>
  <si>
    <t>渡士　英治</t>
  </si>
  <si>
    <t>辻　浩</t>
  </si>
  <si>
    <t>河原　利治</t>
  </si>
  <si>
    <t>山田　洋司</t>
  </si>
  <si>
    <t>吉川　実</t>
  </si>
  <si>
    <t>中庄谷　修</t>
  </si>
  <si>
    <t>中越　豊</t>
  </si>
  <si>
    <t>松本　伸介</t>
  </si>
  <si>
    <t>岡賀　武司</t>
  </si>
  <si>
    <t>金子　友義</t>
  </si>
  <si>
    <t>曽根　春男</t>
  </si>
  <si>
    <t>池田　興亜</t>
  </si>
  <si>
    <t>中原　照雄</t>
  </si>
  <si>
    <t>弘中　公三</t>
  </si>
  <si>
    <t>堅田　寛治</t>
  </si>
  <si>
    <t>飛沢　辰昭</t>
  </si>
  <si>
    <t>山本　始</t>
  </si>
  <si>
    <t>目片　強司</t>
  </si>
  <si>
    <t>大八木　幸三</t>
  </si>
  <si>
    <t>菊池　一道</t>
  </si>
  <si>
    <t>藤森　正一</t>
  </si>
  <si>
    <t>中谷　卓也</t>
  </si>
  <si>
    <t>陰山　素寛</t>
  </si>
  <si>
    <t>岡村　幸彦</t>
  </si>
  <si>
    <t>水野　章二</t>
  </si>
  <si>
    <t>浅見　耕一</t>
  </si>
  <si>
    <t>出口　和男</t>
  </si>
  <si>
    <t>友久　邦彦</t>
  </si>
  <si>
    <t>岡村　雅広</t>
  </si>
  <si>
    <t>栢木　一仁</t>
  </si>
  <si>
    <t>四宮　竹男</t>
  </si>
  <si>
    <t>酒井　博</t>
  </si>
  <si>
    <t>第6戦</t>
    <rPh sb="0" eb="1">
      <t>ダイ</t>
    </rPh>
    <rPh sb="2" eb="3">
      <t>セン</t>
    </rPh>
    <phoneticPr fontId="1"/>
  </si>
  <si>
    <t>※チーム代表者は、この報告書を枚方市テニス協会ホームページの「協会へのメール」にて　件名：枚方テニスシニアリーグ2025結果報告　として、エクセルファイルを枚方市テニス協会へ送信してください。（郵送は受け付けておりません）</t>
    <rPh sb="4" eb="7">
      <t>ダイヒョウシャ</t>
    </rPh>
    <rPh sb="11" eb="14">
      <t>ホウコクショ</t>
    </rPh>
    <rPh sb="42" eb="44">
      <t>ケンメイ</t>
    </rPh>
    <rPh sb="45" eb="47">
      <t>ヒラカタ</t>
    </rPh>
    <rPh sb="60" eb="62">
      <t>ケッカ</t>
    </rPh>
    <rPh sb="62" eb="64">
      <t>ホウコク</t>
    </rPh>
    <rPh sb="78" eb="81">
      <t>ヒラカタシ</t>
    </rPh>
    <rPh sb="84" eb="86">
      <t>キョウカイ</t>
    </rPh>
    <rPh sb="87" eb="89">
      <t>ソウシン</t>
    </rPh>
    <rPh sb="97" eb="99">
      <t>ユウソウ</t>
    </rPh>
    <rPh sb="100" eb="101">
      <t>ウ</t>
    </rPh>
    <rPh sb="102" eb="103">
      <t>ツ</t>
    </rPh>
    <phoneticPr fontId="13"/>
  </si>
  <si>
    <t>エースを狙え!</t>
  </si>
  <si>
    <t>チームゆきんこ</t>
  </si>
  <si>
    <t>中川　桂子</t>
  </si>
  <si>
    <t>松本　茂</t>
  </si>
  <si>
    <t>西嶋　洋子</t>
  </si>
  <si>
    <t>有馬　正代</t>
  </si>
  <si>
    <t>田中　正栄</t>
  </si>
  <si>
    <t>岡本　真一</t>
  </si>
  <si>
    <t>横山　精光</t>
  </si>
  <si>
    <t>鈴木　由紀子</t>
  </si>
  <si>
    <t>大谷　荘二</t>
  </si>
  <si>
    <t>松島　寛</t>
  </si>
  <si>
    <t>森　幸江</t>
  </si>
  <si>
    <t>金子　克幸</t>
  </si>
  <si>
    <t>長田　光司</t>
  </si>
  <si>
    <t>芦田　由美</t>
  </si>
  <si>
    <t>山本　浩司</t>
  </si>
  <si>
    <t>山下　久美子</t>
  </si>
  <si>
    <t>松尾　知枝</t>
  </si>
  <si>
    <t>永島　奈美代</t>
  </si>
  <si>
    <t>粟野　恵美子</t>
  </si>
  <si>
    <t>浜辺　次男</t>
  </si>
  <si>
    <t>植木　有里</t>
  </si>
  <si>
    <t>鷹谷　信之</t>
  </si>
  <si>
    <t>井岡　功一</t>
  </si>
  <si>
    <t>徳永　壽子</t>
  </si>
  <si>
    <t>伊山　清子</t>
  </si>
  <si>
    <t>徳　ひとみ</t>
  </si>
  <si>
    <t>枚方テニスシニアリーグ2026　対戦結果報告書［７チームリーグ代表者用］</t>
    <rPh sb="0" eb="2">
      <t>ヒラカタ</t>
    </rPh>
    <rPh sb="16" eb="18">
      <t>タイセン</t>
    </rPh>
    <phoneticPr fontId="1"/>
  </si>
  <si>
    <r>
      <t>【提出について】</t>
    </r>
    <r>
      <rPr>
        <b/>
        <sz val="11"/>
        <rFont val="ＭＳ ゴシック"/>
        <family val="3"/>
        <charset val="128"/>
      </rPr>
      <t>＜提出期日　2027/3/1＞</t>
    </r>
    <rPh sb="1" eb="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</si>
</sst>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5"/>
      <name val="ｺﾞｼｯｸ"/>
      <family val="3"/>
      <charset val="128"/>
    </font>
    <font>
      <sz val="6"/>
      <name val="ｺﾞｼｯｸ"/>
      <family val="3"/>
      <charset val="128"/>
    </font>
    <font>
      <sz val="24"/>
      <name val="ＭＳ ゴシック"/>
      <family val="3"/>
      <charset val="128"/>
    </font>
    <font>
      <b/>
      <sz val="11"/>
      <name val="ＭＳ ゴシック"/>
      <family val="3"/>
      <charset val="128"/>
    </font>
    <font>
      <sz val="11"/>
      <name val="ＭＳ ゴシック"/>
      <family val="3"/>
      <charset val="128"/>
    </font>
    <font>
      <u/>
      <sz val="10.5"/>
      <color indexed="12"/>
      <name val="ｺﾞｼｯｸ"/>
      <family val="3"/>
      <charset val="128"/>
    </font>
    <font>
      <b/>
      <sz val="14"/>
      <name val="ＭＳ ゴシック"/>
      <family val="3"/>
      <charset val="128"/>
    </font>
    <font>
      <b/>
      <sz val="16"/>
      <name val="ＭＳ ゴシック"/>
      <family val="3"/>
      <charset val="128"/>
    </font>
    <font>
      <sz val="16"/>
      <name val="ＭＳ ゴシック"/>
      <family val="3"/>
      <charset val="128"/>
    </font>
    <font>
      <b/>
      <sz val="24"/>
      <name val="ＭＳ ゴシック"/>
      <family val="3"/>
      <charset val="128"/>
    </font>
    <font>
      <sz val="14"/>
      <name val="ＭＳ ゴシック"/>
      <family val="3"/>
      <charset val="128"/>
    </font>
    <font>
      <b/>
      <sz val="10"/>
      <name val="ＭＳ ゴシック"/>
      <family val="3"/>
      <charset val="128"/>
    </font>
    <font>
      <b/>
      <sz val="9"/>
      <color indexed="81"/>
      <name val="ＭＳ Ｐゴシック"/>
      <family val="3"/>
      <charset val="128"/>
    </font>
    <font>
      <sz val="6"/>
      <name val="ＭＳ Ｐゴシック"/>
      <family val="3"/>
      <charset val="128"/>
    </font>
    <font>
      <b/>
      <sz val="12"/>
      <name val="ＭＳ ゴシック"/>
      <family val="3"/>
      <charset val="128"/>
    </font>
    <font>
      <sz val="11"/>
      <color indexed="8"/>
      <name val="ＭＳ Ｐゴシック"/>
      <family val="3"/>
      <charset val="128"/>
    </font>
    <font>
      <b/>
      <sz val="10.5"/>
      <color theme="0"/>
      <name val="ｺﾞｼｯｸ"/>
      <family val="3"/>
      <charset val="128"/>
    </font>
    <font>
      <sz val="10.5"/>
      <color theme="1"/>
      <name val="ｺﾞｼｯｸ"/>
      <family val="3"/>
      <charset val="128"/>
    </font>
    <font>
      <b/>
      <sz val="9"/>
      <color indexed="81"/>
      <name val="MS P ゴシック"/>
      <family val="3"/>
      <charset val="128"/>
    </font>
    <font>
      <b/>
      <sz val="10.5"/>
      <name val="ｺﾞｼｯｸ"/>
      <family val="3"/>
      <charset val="128"/>
    </font>
    <font>
      <b/>
      <sz val="16"/>
      <name val="ｺﾞｼｯｸ"/>
      <family val="3"/>
      <charset val="128"/>
    </font>
    <font>
      <sz val="16"/>
      <name val="ｺﾞｼｯｸ"/>
      <family val="3"/>
      <charset val="128"/>
    </font>
    <font>
      <b/>
      <sz val="16"/>
      <color rgb="FFFF0000"/>
      <name val="ｺﾞｼｯｸ"/>
      <family val="3"/>
      <charset val="128"/>
    </font>
    <font>
      <sz val="16"/>
      <color rgb="FFFF0000"/>
      <name val="ｺﾞｼｯｸ"/>
      <family val="3"/>
      <charset val="128"/>
    </font>
    <font>
      <sz val="11"/>
      <color theme="0"/>
      <name val="ＭＳ ゴシック"/>
      <family val="3"/>
      <charset val="128"/>
    </font>
  </fonts>
  <fills count="7">
    <fill>
      <patternFill patternType="none"/>
    </fill>
    <fill>
      <patternFill patternType="gray125"/>
    </fill>
    <fill>
      <patternFill patternType="solid">
        <fgColor indexed="41"/>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theme="7" tint="0.59996337778862885"/>
        <bgColor indexed="64"/>
      </patternFill>
    </fill>
  </fills>
  <borders count="113">
    <border>
      <left/>
      <right/>
      <top/>
      <bottom/>
      <diagonal/>
    </border>
    <border diagonalDown="1">
      <left style="medium">
        <color indexed="64"/>
      </left>
      <right style="thin">
        <color indexed="64"/>
      </right>
      <top style="dotted">
        <color indexed="64"/>
      </top>
      <bottom style="thin">
        <color indexed="64"/>
      </bottom>
      <diagonal style="thin">
        <color indexed="64"/>
      </diagonal>
    </border>
    <border diagonalDown="1">
      <left style="thin">
        <color indexed="64"/>
      </left>
      <right style="medium">
        <color indexed="64"/>
      </right>
      <top style="dotted">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medium">
        <color indexed="64"/>
      </left>
      <right style="thin">
        <color indexed="64"/>
      </right>
      <top/>
      <bottom style="thick">
        <color indexed="64"/>
      </bottom>
      <diagonal/>
    </border>
    <border>
      <left/>
      <right style="thin">
        <color indexed="64"/>
      </right>
      <top/>
      <bottom style="thick">
        <color indexed="64"/>
      </bottom>
      <diagonal/>
    </border>
    <border>
      <left style="medium">
        <color indexed="64"/>
      </left>
      <right style="dotted">
        <color indexed="64"/>
      </right>
      <top style="dotted">
        <color indexed="64"/>
      </top>
      <bottom style="thick">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bottom style="thick">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style="thick">
        <color indexed="64"/>
      </top>
      <bottom style="dotted">
        <color indexed="64"/>
      </bottom>
      <diagonal/>
    </border>
    <border>
      <left style="thin">
        <color indexed="64"/>
      </left>
      <right style="medium">
        <color indexed="64"/>
      </right>
      <top style="thick">
        <color indexed="64"/>
      </top>
      <bottom style="dotted">
        <color indexed="64"/>
      </bottom>
      <diagonal/>
    </border>
    <border>
      <left style="medium">
        <color indexed="64"/>
      </left>
      <right style="thin">
        <color indexed="64"/>
      </right>
      <top style="thick">
        <color indexed="64"/>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ck">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top/>
      <bottom style="thick">
        <color indexed="64"/>
      </bottom>
      <diagonal/>
    </border>
    <border>
      <left/>
      <right style="dotted">
        <color indexed="64"/>
      </right>
      <top/>
      <bottom style="thick">
        <color indexed="64"/>
      </bottom>
      <diagonal/>
    </border>
    <border>
      <left style="dotted">
        <color indexed="64"/>
      </left>
      <right/>
      <top style="dotted">
        <color indexed="64"/>
      </top>
      <bottom style="thick">
        <color indexed="64"/>
      </bottom>
      <diagonal/>
    </border>
    <border>
      <left/>
      <right/>
      <top style="dotted">
        <color indexed="64"/>
      </top>
      <bottom style="thick">
        <color indexed="64"/>
      </bottom>
      <diagonal/>
    </border>
    <border>
      <left/>
      <right style="dotted">
        <color indexed="64"/>
      </right>
      <top style="dotted">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style="medium">
        <color indexed="64"/>
      </left>
      <right style="dotted">
        <color indexed="64"/>
      </right>
      <top/>
      <bottom/>
      <diagonal/>
    </border>
    <border>
      <left style="medium">
        <color indexed="64"/>
      </left>
      <right style="dotted">
        <color indexed="64"/>
      </right>
      <top/>
      <bottom style="thick">
        <color indexed="64"/>
      </bottom>
      <diagonal/>
    </border>
    <border>
      <left style="thin">
        <color indexed="64"/>
      </left>
      <right/>
      <top/>
      <bottom/>
      <diagonal/>
    </border>
    <border>
      <left style="thin">
        <color indexed="64"/>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dotted">
        <color indexed="64"/>
      </right>
      <top style="thin">
        <color indexed="64"/>
      </top>
      <bottom style="thick">
        <color indexed="64"/>
      </bottom>
      <diagonal/>
    </border>
    <border>
      <left style="dotted">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ck">
        <color indexed="64"/>
      </bottom>
      <diagonal/>
    </border>
    <border>
      <left/>
      <right style="thin">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dotted">
        <color indexed="64"/>
      </left>
      <right style="thin">
        <color indexed="64"/>
      </right>
      <top/>
      <bottom style="thick">
        <color indexed="64"/>
      </bottom>
      <diagonal/>
    </border>
    <border>
      <left style="medium">
        <color indexed="64"/>
      </left>
      <right style="dotted">
        <color indexed="64"/>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top/>
      <bottom style="thin">
        <color indexed="64"/>
      </bottom>
      <diagonal/>
    </border>
    <border>
      <left style="thin">
        <color indexed="64"/>
      </left>
      <right/>
      <top style="thick">
        <color indexed="64"/>
      </top>
      <bottom style="dotted">
        <color indexed="64"/>
      </bottom>
      <diagonal/>
    </border>
    <border>
      <left style="dotted">
        <color indexed="64"/>
      </left>
      <right style="thin">
        <color indexed="64"/>
      </right>
      <top style="thick">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ck">
        <color indexed="64"/>
      </bottom>
      <diagonal/>
    </border>
    <border>
      <left style="thick">
        <color indexed="64"/>
      </left>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thick">
        <color indexed="64"/>
      </left>
      <right/>
      <top style="thick">
        <color indexed="64"/>
      </top>
      <bottom/>
      <diagonal/>
    </border>
    <border>
      <left/>
      <right style="medium">
        <color indexed="64"/>
      </right>
      <top style="thick">
        <color indexed="64"/>
      </top>
      <bottom/>
      <diagonal/>
    </border>
    <border>
      <left/>
      <right style="medium">
        <color indexed="64"/>
      </right>
      <top/>
      <bottom style="thick">
        <color indexed="64"/>
      </bottom>
      <diagonal/>
    </border>
    <border>
      <left/>
      <right style="medium">
        <color indexed="64"/>
      </right>
      <top/>
      <bottom/>
      <diagonal/>
    </border>
    <border>
      <left/>
      <right style="thin">
        <color indexed="64"/>
      </right>
      <top/>
      <bottom style="thin">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
      <left style="dotted">
        <color indexed="64"/>
      </left>
      <right/>
      <top/>
      <bottom style="dotted">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style="thick">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ck">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dotted">
        <color indexed="64"/>
      </left>
      <right style="thin">
        <color indexed="64"/>
      </right>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dotted">
        <color indexed="64"/>
      </left>
      <right/>
      <top style="thick">
        <color indexed="64"/>
      </top>
      <bottom style="dotted">
        <color indexed="64"/>
      </bottom>
      <diagonal/>
    </border>
    <border>
      <left/>
      <right/>
      <top style="thick">
        <color indexed="64"/>
      </top>
      <bottom style="dotted">
        <color indexed="64"/>
      </bottom>
      <diagonal/>
    </border>
    <border>
      <left/>
      <right style="dotted">
        <color indexed="64"/>
      </right>
      <top style="thick">
        <color indexed="64"/>
      </top>
      <bottom style="dotted">
        <color indexed="64"/>
      </bottom>
      <diagonal/>
    </border>
    <border>
      <left/>
      <right style="thin">
        <color indexed="64"/>
      </right>
      <top style="thick">
        <color indexed="64"/>
      </top>
      <bottom style="dotted">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13">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0" fillId="0" borderId="0" xfId="0" applyFont="1" applyAlignment="1">
      <alignment vertical="center"/>
    </xf>
    <xf numFmtId="0" fontId="4" fillId="0" borderId="5" xfId="0" applyFont="1" applyBorder="1" applyAlignment="1">
      <alignment vertical="center"/>
    </xf>
    <xf numFmtId="0" fontId="4" fillId="0" borderId="5" xfId="0" applyFont="1" applyBorder="1" applyAlignment="1">
      <alignment horizontal="left" vertical="center"/>
    </xf>
    <xf numFmtId="0" fontId="6" fillId="0" borderId="0" xfId="0" applyFont="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6" xfId="0" applyFont="1" applyFill="1" applyBorder="1" applyAlignment="1" applyProtection="1">
      <alignment vertical="center" wrapText="1"/>
      <protection locked="0"/>
    </xf>
    <xf numFmtId="0" fontId="3" fillId="0" borderId="7"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vertical="center"/>
    </xf>
    <xf numFmtId="0" fontId="3" fillId="0" borderId="15" xfId="0" applyFont="1" applyBorder="1" applyAlignment="1">
      <alignment horizontal="center" vertical="center"/>
    </xf>
    <xf numFmtId="0" fontId="4" fillId="0" borderId="13" xfId="0" applyFont="1" applyBorder="1" applyAlignment="1">
      <alignment vertical="center"/>
    </xf>
    <xf numFmtId="0" fontId="4" fillId="0" borderId="0" xfId="0" applyFont="1" applyAlignment="1">
      <alignment horizontal="left" vertical="center"/>
    </xf>
    <xf numFmtId="0" fontId="4" fillId="2" borderId="18"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23"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4" xfId="0" applyFont="1" applyFill="1" applyBorder="1" applyAlignment="1">
      <alignment horizontal="left" vertical="center"/>
    </xf>
    <xf numFmtId="0" fontId="4" fillId="2" borderId="20" xfId="0" applyFont="1" applyFill="1" applyBorder="1" applyAlignment="1">
      <alignment horizontal="left" vertical="center"/>
    </xf>
    <xf numFmtId="0" fontId="3" fillId="0" borderId="25" xfId="0" applyFont="1" applyBorder="1" applyAlignment="1" applyProtection="1">
      <alignment horizontal="center" vertical="center" shrinkToFit="1"/>
      <protection locked="0"/>
    </xf>
    <xf numFmtId="0" fontId="4" fillId="2" borderId="21" xfId="0" applyFont="1" applyFill="1" applyBorder="1" applyAlignment="1" applyProtection="1">
      <alignment horizontal="center" vertical="center" shrinkToFit="1"/>
      <protection locked="0"/>
    </xf>
    <xf numFmtId="0" fontId="17" fillId="4" borderId="85" xfId="0" applyFont="1" applyFill="1" applyBorder="1"/>
    <xf numFmtId="0" fontId="16" fillId="3" borderId="87" xfId="0" applyFont="1" applyFill="1" applyBorder="1"/>
    <xf numFmtId="0" fontId="17" fillId="4" borderId="87" xfId="0" applyFont="1" applyFill="1" applyBorder="1"/>
    <xf numFmtId="0" fontId="17" fillId="4" borderId="88" xfId="0" applyFont="1" applyFill="1" applyBorder="1"/>
    <xf numFmtId="0" fontId="17" fillId="0" borderId="87" xfId="0" applyFont="1" applyBorder="1"/>
    <xf numFmtId="0" fontId="17" fillId="0" borderId="88" xfId="0" applyFont="1" applyBorder="1"/>
    <xf numFmtId="0" fontId="16" fillId="3" borderId="0" xfId="0" applyFont="1" applyFill="1"/>
    <xf numFmtId="0" fontId="16" fillId="0" borderId="0" xfId="0" applyFont="1"/>
    <xf numFmtId="0" fontId="17" fillId="0" borderId="0" xfId="0" applyFont="1"/>
    <xf numFmtId="0" fontId="16" fillId="0" borderId="88" xfId="0" applyFont="1" applyBorder="1"/>
    <xf numFmtId="0" fontId="17" fillId="0" borderId="86" xfId="0" applyFont="1" applyBorder="1"/>
    <xf numFmtId="0" fontId="4" fillId="2" borderId="89"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4" fillId="2" borderId="12"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2" borderId="28" xfId="0" applyFont="1" applyFill="1" applyBorder="1" applyAlignment="1" applyProtection="1">
      <alignment horizontal="center" vertical="center"/>
      <protection locked="0"/>
    </xf>
    <xf numFmtId="0" fontId="19" fillId="0" borderId="0" xfId="0" applyFont="1"/>
    <xf numFmtId="0" fontId="4" fillId="6" borderId="16" xfId="0" applyFont="1" applyFill="1" applyBorder="1" applyAlignment="1" applyProtection="1">
      <alignment horizontal="left" vertical="center" shrinkToFit="1"/>
      <protection locked="0"/>
    </xf>
    <xf numFmtId="0" fontId="4" fillId="6" borderId="17" xfId="0" applyFont="1" applyFill="1" applyBorder="1" applyAlignment="1" applyProtection="1">
      <alignment horizontal="left" vertical="center" shrinkToFit="1"/>
      <protection locked="0"/>
    </xf>
    <xf numFmtId="0" fontId="4" fillId="0" borderId="1" xfId="0" applyFont="1" applyBorder="1" applyAlignment="1">
      <alignment horizontal="left" vertical="center" shrinkToFit="1"/>
    </xf>
    <xf numFmtId="0" fontId="3" fillId="0" borderId="15" xfId="0" applyFont="1" applyBorder="1" applyAlignment="1">
      <alignment horizontal="center" vertical="center" shrinkToFit="1"/>
    </xf>
    <xf numFmtId="0" fontId="4" fillId="5" borderId="19" xfId="0" applyFont="1" applyFill="1" applyBorder="1" applyAlignment="1" applyProtection="1">
      <alignment horizontal="left" vertical="center" shrinkToFit="1"/>
      <protection locked="0"/>
    </xf>
    <xf numFmtId="0" fontId="4" fillId="5" borderId="20" xfId="0" applyFont="1" applyFill="1" applyBorder="1" applyAlignment="1" applyProtection="1">
      <alignment horizontal="left" vertical="center" shrinkToFit="1"/>
      <protection locked="0"/>
    </xf>
    <xf numFmtId="0" fontId="4" fillId="0" borderId="2" xfId="0" applyFont="1" applyBorder="1" applyAlignment="1">
      <alignment horizontal="left" vertical="center" shrinkToFit="1"/>
    </xf>
    <xf numFmtId="0" fontId="4" fillId="2" borderId="28" xfId="0" quotePrefix="1" applyFont="1" applyFill="1" applyBorder="1" applyAlignment="1" applyProtection="1">
      <alignment horizontal="center" vertical="center"/>
      <protection locked="0"/>
    </xf>
    <xf numFmtId="0" fontId="3" fillId="0" borderId="101" xfId="0" applyFont="1" applyBorder="1" applyAlignment="1">
      <alignment horizontal="center" vertical="center"/>
    </xf>
    <xf numFmtId="0" fontId="3" fillId="0" borderId="49" xfId="0" applyFont="1" applyBorder="1" applyAlignment="1">
      <alignment horizontal="center" vertical="center"/>
    </xf>
    <xf numFmtId="0" fontId="20" fillId="0" borderId="0" xfId="0" applyFont="1"/>
    <xf numFmtId="0" fontId="21" fillId="0" borderId="0" xfId="0" applyFont="1"/>
    <xf numFmtId="0" fontId="6" fillId="0" borderId="0" xfId="0" applyFont="1" applyAlignment="1">
      <alignment horizontal="right" vertical="center"/>
    </xf>
    <xf numFmtId="0" fontId="24" fillId="0" borderId="0" xfId="0" applyFont="1" applyAlignment="1">
      <alignment vertical="center"/>
    </xf>
    <xf numFmtId="0" fontId="7" fillId="0" borderId="0" xfId="0" quotePrefix="1" applyFont="1" applyAlignment="1">
      <alignment horizontal="center" vertical="center"/>
    </xf>
    <xf numFmtId="0" fontId="4" fillId="6" borderId="23" xfId="0" applyFont="1" applyFill="1" applyBorder="1" applyAlignment="1" applyProtection="1">
      <alignment horizontal="left" vertical="center" shrinkToFit="1"/>
      <protection locked="0"/>
    </xf>
    <xf numFmtId="0" fontId="4" fillId="2" borderId="109" xfId="0" applyFont="1" applyFill="1" applyBorder="1" applyAlignment="1" applyProtection="1">
      <alignment horizontal="center" vertical="center"/>
      <protection locked="0"/>
    </xf>
    <xf numFmtId="0" fontId="4" fillId="0" borderId="110" xfId="0" applyFont="1" applyBorder="1" applyAlignment="1">
      <alignment horizontal="center" vertical="center"/>
    </xf>
    <xf numFmtId="0" fontId="4" fillId="2" borderId="111" xfId="0" applyFont="1" applyFill="1" applyBorder="1" applyAlignment="1" applyProtection="1">
      <alignment horizontal="center" vertical="center"/>
      <protection locked="0"/>
    </xf>
    <xf numFmtId="0" fontId="4" fillId="0" borderId="110" xfId="0" applyFont="1" applyBorder="1" applyAlignment="1">
      <alignment horizontal="right" vertical="center"/>
    </xf>
    <xf numFmtId="0" fontId="4" fillId="2" borderId="110" xfId="0" applyFont="1" applyFill="1" applyBorder="1" applyAlignment="1" applyProtection="1">
      <alignment horizontal="center" vertical="center"/>
      <protection locked="0"/>
    </xf>
    <xf numFmtId="0" fontId="4" fillId="0" borderId="111" xfId="0" applyFont="1" applyBorder="1" applyAlignment="1">
      <alignment vertical="center"/>
    </xf>
    <xf numFmtId="0" fontId="4" fillId="5" borderId="24" xfId="0" applyFont="1" applyFill="1" applyBorder="1" applyAlignment="1" applyProtection="1">
      <alignment horizontal="left" vertical="center" shrinkToFit="1"/>
      <protection locked="0"/>
    </xf>
    <xf numFmtId="0" fontId="7" fillId="5" borderId="5" xfId="0" applyFont="1" applyFill="1" applyBorder="1" applyAlignment="1">
      <alignment horizontal="center" vertical="center"/>
    </xf>
    <xf numFmtId="0" fontId="10" fillId="0" borderId="91" xfId="0" applyFont="1" applyBorder="1" applyAlignment="1">
      <alignment horizontal="center" vertical="center"/>
    </xf>
    <xf numFmtId="0" fontId="10" fillId="0" borderId="100" xfId="0" applyFont="1" applyBorder="1" applyAlignment="1">
      <alignment horizontal="center" vertical="center" wrapText="1"/>
    </xf>
    <xf numFmtId="0" fontId="10" fillId="0" borderId="90" xfId="0" applyFont="1" applyBorder="1" applyAlignment="1">
      <alignment horizontal="center" vertical="center" wrapText="1"/>
    </xf>
    <xf numFmtId="0" fontId="10" fillId="0" borderId="100" xfId="0" applyFont="1" applyBorder="1" applyAlignment="1">
      <alignment horizontal="center" vertical="center"/>
    </xf>
    <xf numFmtId="0" fontId="10" fillId="0" borderId="90"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3" fillId="0" borderId="76" xfId="0" applyFont="1" applyBorder="1" applyAlignment="1">
      <alignment horizontal="center" vertical="center"/>
    </xf>
    <xf numFmtId="0" fontId="3" fillId="0" borderId="82" xfId="0" applyFont="1" applyBorder="1" applyAlignment="1">
      <alignment horizontal="center" vertical="center"/>
    </xf>
    <xf numFmtId="0" fontId="3" fillId="0" borderId="29" xfId="0" applyFont="1" applyBorder="1" applyAlignment="1">
      <alignment horizontal="distributed" vertical="center"/>
    </xf>
    <xf numFmtId="0" fontId="3" fillId="0" borderId="83" xfId="0" applyFont="1" applyBorder="1" applyAlignment="1">
      <alignment horizontal="distributed" vertical="center"/>
    </xf>
    <xf numFmtId="0" fontId="4" fillId="5" borderId="59" xfId="0" applyFont="1" applyFill="1" applyBorder="1" applyAlignment="1" applyProtection="1">
      <alignment vertical="center" wrapText="1"/>
      <protection locked="0"/>
    </xf>
    <xf numFmtId="0" fontId="4" fillId="5" borderId="60" xfId="0" applyFont="1" applyFill="1" applyBorder="1" applyAlignment="1" applyProtection="1">
      <alignment vertical="center" wrapText="1"/>
      <protection locked="0"/>
    </xf>
    <xf numFmtId="0" fontId="4" fillId="5" borderId="61" xfId="0" applyFont="1" applyFill="1" applyBorder="1" applyAlignment="1" applyProtection="1">
      <alignment vertical="center" wrapText="1"/>
      <protection locked="0"/>
    </xf>
    <xf numFmtId="0" fontId="11" fillId="0" borderId="77" xfId="0" applyFont="1" applyBorder="1" applyAlignment="1">
      <alignment horizontal="center" vertical="center" textRotation="255"/>
    </xf>
    <xf numFmtId="0" fontId="11" fillId="0" borderId="78" xfId="0" applyFont="1" applyBorder="1" applyAlignment="1">
      <alignment horizontal="center" vertical="center" textRotation="255"/>
    </xf>
    <xf numFmtId="0" fontId="11" fillId="0" borderId="79" xfId="0" applyFont="1" applyBorder="1" applyAlignment="1">
      <alignment horizontal="center" vertical="center" textRotation="255"/>
    </xf>
    <xf numFmtId="0" fontId="11" fillId="0" borderId="80" xfId="0" applyFont="1" applyBorder="1" applyAlignment="1">
      <alignment horizontal="center" vertical="center" textRotation="255"/>
    </xf>
    <xf numFmtId="0" fontId="11" fillId="0" borderId="29" xfId="0" applyFont="1" applyBorder="1" applyAlignment="1">
      <alignment horizontal="center" vertical="center" textRotation="255"/>
    </xf>
    <xf numFmtId="0" fontId="11" fillId="0" borderId="76" xfId="0" applyFont="1" applyBorder="1" applyAlignment="1">
      <alignment horizontal="center" vertical="center" textRotation="255"/>
    </xf>
    <xf numFmtId="0" fontId="6" fillId="0" borderId="29" xfId="0" applyFont="1" applyBorder="1" applyAlignment="1">
      <alignment horizontal="center" vertical="center"/>
    </xf>
    <xf numFmtId="0" fontId="6" fillId="0" borderId="0" xfId="0" applyFont="1" applyAlignment="1">
      <alignment horizontal="center" vertical="center"/>
    </xf>
    <xf numFmtId="0" fontId="4" fillId="2" borderId="59" xfId="0" applyFont="1" applyFill="1" applyBorder="1" applyAlignment="1" applyProtection="1">
      <alignment horizontal="left" vertical="center" wrapText="1"/>
      <protection locked="0"/>
    </xf>
    <xf numFmtId="0" fontId="4" fillId="2" borderId="60" xfId="0" applyFont="1" applyFill="1" applyBorder="1" applyAlignment="1" applyProtection="1">
      <alignment horizontal="left" vertical="center" wrapText="1"/>
      <protection locked="0"/>
    </xf>
    <xf numFmtId="0" fontId="4" fillId="2" borderId="61" xfId="0" applyFont="1" applyFill="1" applyBorder="1" applyAlignment="1" applyProtection="1">
      <alignment horizontal="left" vertical="center" wrapText="1"/>
      <protection locked="0"/>
    </xf>
    <xf numFmtId="0" fontId="4" fillId="0" borderId="7" xfId="0" applyFont="1" applyBorder="1" applyAlignment="1">
      <alignment horizontal="left" vertical="center"/>
    </xf>
    <xf numFmtId="0" fontId="10" fillId="0" borderId="80" xfId="0" applyFont="1" applyBorder="1" applyAlignment="1">
      <alignment horizontal="center" vertical="center"/>
    </xf>
    <xf numFmtId="0" fontId="10" fillId="0" borderId="64" xfId="0" applyFont="1" applyBorder="1" applyAlignment="1">
      <alignment horizontal="center" vertical="center"/>
    </xf>
    <xf numFmtId="0" fontId="3" fillId="0" borderId="76" xfId="0" applyFont="1" applyBorder="1" applyAlignment="1">
      <alignment horizontal="right" vertical="center"/>
    </xf>
    <xf numFmtId="0" fontId="3" fillId="0" borderId="82" xfId="0" applyFont="1" applyBorder="1" applyAlignment="1">
      <alignment horizontal="right" vertical="center"/>
    </xf>
    <xf numFmtId="0" fontId="4" fillId="0" borderId="53" xfId="0" applyFont="1" applyBorder="1" applyAlignment="1">
      <alignment horizontal="center" vertical="center"/>
    </xf>
    <xf numFmtId="0" fontId="4" fillId="0" borderId="9" xfId="0" applyFont="1" applyBorder="1" applyAlignment="1">
      <alignment horizontal="center" vertical="center"/>
    </xf>
    <xf numFmtId="0" fontId="4" fillId="0" borderId="69" xfId="0" applyFont="1" applyBorder="1" applyAlignment="1">
      <alignment horizontal="center" vertical="center"/>
    </xf>
    <xf numFmtId="0" fontId="4" fillId="0" borderId="52" xfId="0" applyFont="1" applyBorder="1" applyAlignment="1">
      <alignment horizontal="center" vertical="center"/>
    </xf>
    <xf numFmtId="0" fontId="4" fillId="0" borderId="70" xfId="0" applyFont="1" applyBorder="1" applyAlignment="1">
      <alignment horizontal="center" vertical="center"/>
    </xf>
    <xf numFmtId="0" fontId="4" fillId="0" borderId="64" xfId="0" applyFont="1" applyBorder="1" applyAlignment="1">
      <alignment horizontal="center" vertical="center"/>
    </xf>
    <xf numFmtId="0" fontId="4" fillId="0" borderId="5" xfId="0" applyFont="1" applyBorder="1" applyAlignment="1">
      <alignment horizontal="center" vertical="center"/>
    </xf>
    <xf numFmtId="0" fontId="4" fillId="0" borderId="68" xfId="0" applyFont="1" applyBorder="1" applyAlignment="1">
      <alignment horizontal="center" vertical="center"/>
    </xf>
    <xf numFmtId="0" fontId="4" fillId="0" borderId="49" xfId="0" applyFont="1" applyBorder="1" applyAlignment="1">
      <alignment horizontal="center" vertical="center"/>
    </xf>
    <xf numFmtId="0" fontId="4" fillId="0" borderId="84" xfId="0" applyFont="1" applyBorder="1" applyAlignment="1">
      <alignment horizontal="center" vertical="center"/>
    </xf>
    <xf numFmtId="0" fontId="6" fillId="0" borderId="46"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48" xfId="0" applyFont="1" applyBorder="1" applyAlignment="1">
      <alignment horizontal="center" vertical="center" shrinkToFit="1"/>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4" fillId="2" borderId="32" xfId="0" applyFont="1" applyFill="1" applyBorder="1" applyAlignment="1" applyProtection="1">
      <alignment horizontal="left" vertical="center" shrinkToFit="1"/>
      <protection locked="0"/>
    </xf>
    <xf numFmtId="0" fontId="4" fillId="2" borderId="33" xfId="0" applyFont="1" applyFill="1" applyBorder="1" applyAlignment="1" applyProtection="1">
      <alignment horizontal="left" vertical="center" shrinkToFit="1"/>
      <protection locked="0"/>
    </xf>
    <xf numFmtId="0" fontId="4" fillId="2" borderId="34" xfId="0" applyFont="1" applyFill="1" applyBorder="1" applyAlignment="1" applyProtection="1">
      <alignment horizontal="left" vertical="center" shrinkToFit="1"/>
      <protection locked="0"/>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2" borderId="57" xfId="0" applyFont="1" applyFill="1" applyBorder="1" applyAlignment="1" applyProtection="1">
      <alignment horizontal="left" vertical="center" shrinkToFit="1"/>
      <protection locked="0"/>
    </xf>
    <xf numFmtId="0" fontId="4" fillId="2" borderId="58" xfId="0" applyFont="1" applyFill="1" applyBorder="1" applyAlignment="1" applyProtection="1">
      <alignment horizontal="left" vertical="center" shrinkToFit="1"/>
      <protection locked="0"/>
    </xf>
    <xf numFmtId="0" fontId="9" fillId="0" borderId="0" xfId="0" applyFont="1" applyAlignment="1">
      <alignment horizontal="center" vertical="center"/>
    </xf>
    <xf numFmtId="14" fontId="4" fillId="2" borderId="57" xfId="0" applyNumberFormat="1" applyFont="1" applyFill="1" applyBorder="1" applyAlignment="1" applyProtection="1">
      <alignment horizontal="center" vertical="center"/>
      <protection locked="0"/>
    </xf>
    <xf numFmtId="14" fontId="4" fillId="2" borderId="55" xfId="0" applyNumberFormat="1" applyFont="1" applyFill="1" applyBorder="1" applyAlignment="1" applyProtection="1">
      <alignment horizontal="center" vertical="center"/>
      <protection locked="0"/>
    </xf>
    <xf numFmtId="14" fontId="4" fillId="2" borderId="62" xfId="0" applyNumberFormat="1" applyFont="1" applyFill="1" applyBorder="1" applyAlignment="1" applyProtection="1">
      <alignment horizontal="center" vertical="center"/>
      <protection locked="0"/>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102" xfId="0" applyFont="1" applyBorder="1" applyAlignment="1">
      <alignment horizontal="center" vertical="center" textRotation="255" shrinkToFit="1"/>
    </xf>
    <xf numFmtId="0" fontId="3" fillId="0" borderId="75" xfId="0" applyFont="1" applyBorder="1" applyAlignment="1">
      <alignment horizontal="center" vertical="center" textRotation="255" shrinkToFit="1"/>
    </xf>
    <xf numFmtId="0" fontId="3" fillId="0" borderId="105" xfId="0" applyFont="1" applyBorder="1" applyAlignment="1">
      <alignment horizontal="center" vertical="center" textRotation="255" shrinkToFit="1"/>
    </xf>
    <xf numFmtId="0" fontId="3" fillId="0" borderId="66" xfId="0" applyFont="1" applyBorder="1" applyAlignment="1">
      <alignment horizontal="center" vertical="center" textRotation="255" shrinkToFit="1"/>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6" fillId="6" borderId="5" xfId="0" applyFont="1" applyFill="1" applyBorder="1" applyAlignment="1" applyProtection="1">
      <alignment horizontal="center" vertical="center" shrinkToFit="1"/>
      <protection locked="0"/>
    </xf>
    <xf numFmtId="0" fontId="3" fillId="0" borderId="53" xfId="0" applyFont="1" applyBorder="1" applyAlignment="1">
      <alignment horizontal="center" vertical="center"/>
    </xf>
    <xf numFmtId="0" fontId="3" fillId="0" borderId="7"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14" fontId="4" fillId="2" borderId="57" xfId="0" applyNumberFormat="1" applyFont="1" applyFill="1" applyBorder="1" applyAlignment="1">
      <alignment horizontal="center" vertical="center"/>
    </xf>
    <xf numFmtId="14" fontId="4" fillId="2" borderId="55" xfId="0" applyNumberFormat="1" applyFont="1" applyFill="1" applyBorder="1" applyAlignment="1">
      <alignment horizontal="center" vertical="center"/>
    </xf>
    <xf numFmtId="14" fontId="4" fillId="2" borderId="62" xfId="0" applyNumberFormat="1" applyFont="1" applyFill="1" applyBorder="1" applyAlignment="1">
      <alignment horizontal="center" vertical="center"/>
    </xf>
    <xf numFmtId="0" fontId="4" fillId="2" borderId="57" xfId="0" applyFont="1" applyFill="1" applyBorder="1" applyAlignment="1">
      <alignment horizontal="left" vertical="center" shrinkToFit="1"/>
    </xf>
    <xf numFmtId="0" fontId="4" fillId="2" borderId="58" xfId="0" applyFont="1" applyFill="1" applyBorder="1" applyAlignment="1">
      <alignment horizontal="left" vertical="center" shrinkToFit="1"/>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1" xfId="0" applyFont="1" applyBorder="1" applyAlignment="1">
      <alignment horizontal="center" vertical="center"/>
    </xf>
    <xf numFmtId="0" fontId="3" fillId="0" borderId="41"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4" fillId="2" borderId="6" xfId="0" applyFont="1" applyFill="1" applyBorder="1" applyAlignment="1" applyProtection="1">
      <alignment horizontal="left" vertical="center"/>
      <protection locked="0"/>
    </xf>
    <xf numFmtId="0" fontId="4" fillId="2" borderId="35" xfId="0" applyFont="1" applyFill="1" applyBorder="1" applyAlignment="1" applyProtection="1">
      <alignment horizontal="left" vertical="center"/>
      <protection locked="0"/>
    </xf>
    <xf numFmtId="0" fontId="4" fillId="0" borderId="67" xfId="0" applyFont="1" applyBorder="1" applyAlignment="1">
      <alignment horizontal="center" vertical="center"/>
    </xf>
    <xf numFmtId="0" fontId="3" fillId="0" borderId="97" xfId="0" applyFont="1" applyBorder="1" applyAlignment="1">
      <alignment horizontal="center" vertical="center"/>
    </xf>
    <xf numFmtId="0" fontId="3" fillId="0" borderId="5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3" fillId="0" borderId="103" xfId="0" applyFont="1" applyBorder="1" applyAlignment="1">
      <alignment horizontal="center" vertical="center" shrinkToFit="1"/>
    </xf>
    <xf numFmtId="0" fontId="3" fillId="0" borderId="0" xfId="0" applyFont="1" applyAlignment="1">
      <alignment horizontal="center" vertical="center" shrinkToFit="1"/>
    </xf>
    <xf numFmtId="0" fontId="3" fillId="0" borderId="104"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8" xfId="1" applyNumberFormat="1" applyFont="1" applyFill="1" applyBorder="1" applyAlignment="1" applyProtection="1">
      <alignment horizontal="center" vertical="center" shrinkToFit="1"/>
    </xf>
    <xf numFmtId="0" fontId="3" fillId="0" borderId="39" xfId="1" applyNumberFormat="1" applyFont="1" applyFill="1" applyBorder="1" applyAlignment="1" applyProtection="1">
      <alignment horizontal="center" vertical="center" shrinkToFit="1"/>
    </xf>
    <xf numFmtId="0" fontId="3" fillId="0" borderId="40" xfId="1" applyNumberFormat="1" applyFont="1" applyFill="1" applyBorder="1" applyAlignment="1" applyProtection="1">
      <alignment horizontal="center" vertical="center" shrinkToFit="1"/>
    </xf>
    <xf numFmtId="0" fontId="4" fillId="2" borderId="32" xfId="0" applyFont="1" applyFill="1" applyBorder="1" applyAlignment="1" applyProtection="1">
      <alignment horizontal="left" vertical="center"/>
      <protection locked="0"/>
    </xf>
    <xf numFmtId="0" fontId="4" fillId="2" borderId="33" xfId="0" applyFont="1" applyFill="1" applyBorder="1" applyAlignment="1" applyProtection="1">
      <alignment horizontal="left" vertical="center"/>
      <protection locked="0"/>
    </xf>
    <xf numFmtId="0" fontId="4" fillId="2" borderId="34" xfId="0" applyFont="1" applyFill="1" applyBorder="1" applyAlignment="1" applyProtection="1">
      <alignment horizontal="left" vertical="center"/>
      <protection locked="0"/>
    </xf>
    <xf numFmtId="0" fontId="4" fillId="0" borderId="41" xfId="0" applyFont="1" applyBorder="1" applyAlignment="1" applyProtection="1">
      <alignment horizontal="center" vertical="center"/>
      <protection locked="0"/>
    </xf>
    <xf numFmtId="0" fontId="4" fillId="0" borderId="42" xfId="0" applyFont="1" applyBorder="1" applyAlignment="1" applyProtection="1">
      <alignment horizontal="center" vertical="center"/>
      <protection locked="0"/>
    </xf>
    <xf numFmtId="0" fontId="4" fillId="2" borderId="30" xfId="0" applyFont="1" applyFill="1" applyBorder="1" applyAlignment="1" applyProtection="1">
      <alignment horizontal="left" vertical="center"/>
      <protection locked="0"/>
    </xf>
    <xf numFmtId="0" fontId="4" fillId="2" borderId="31" xfId="0" applyFont="1" applyFill="1" applyBorder="1" applyAlignment="1" applyProtection="1">
      <alignment horizontal="left" vertical="center"/>
      <protection locked="0"/>
    </xf>
    <xf numFmtId="0" fontId="11" fillId="0" borderId="9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98" xfId="0" applyFont="1" applyBorder="1" applyAlignment="1">
      <alignment horizontal="center" vertical="center" wrapText="1"/>
    </xf>
    <xf numFmtId="0" fontId="11" fillId="0" borderId="92" xfId="0" applyFont="1" applyBorder="1" applyAlignment="1">
      <alignment horizontal="center" vertical="center" wrapTex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6" fillId="0" borderId="112" xfId="0" applyFont="1" applyBorder="1" applyAlignment="1">
      <alignment horizontal="center" vertical="center" shrinkToFit="1"/>
    </xf>
    <xf numFmtId="0" fontId="6" fillId="0" borderId="112" xfId="0" applyFont="1" applyBorder="1" applyAlignment="1">
      <alignment horizontal="center" vertical="center"/>
    </xf>
    <xf numFmtId="0" fontId="4" fillId="2" borderId="6"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14" fillId="0" borderId="0" xfId="0" applyFont="1" applyAlignment="1">
      <alignment horizontal="center" vertical="center"/>
    </xf>
  </cellXfs>
  <cellStyles count="2">
    <cellStyle name="ハイパーリンク" xfId="1" builtinId="8"/>
    <cellStyle name="標準" xfId="0" builtinId="0"/>
  </cellStyles>
  <dxfs count="313">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none">
          <fgColor indexed="64"/>
          <bgColor auto="1"/>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auto="1"/>
        </patternFill>
      </fill>
    </dxf>
    <dxf>
      <font>
        <b/>
        <i val="0"/>
        <strike val="0"/>
        <condense val="0"/>
        <extend val="0"/>
        <outline val="0"/>
        <shadow val="0"/>
        <u val="none"/>
        <vertAlign val="baseline"/>
        <sz val="10.5"/>
        <color theme="0"/>
        <name val="ｺﾞｼｯｸ"/>
        <family val="3"/>
        <charset val="128"/>
        <scheme val="none"/>
      </font>
      <fill>
        <patternFill patternType="none">
          <fgColor indexed="64"/>
          <bgColor auto="1"/>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3</xdr:row>
      <xdr:rowOff>139700</xdr:rowOff>
    </xdr:from>
    <xdr:to>
      <xdr:col>8</xdr:col>
      <xdr:colOff>120843</xdr:colOff>
      <xdr:row>6</xdr:row>
      <xdr:rowOff>203240</xdr:rowOff>
    </xdr:to>
    <xdr:pic>
      <xdr:nvPicPr>
        <xdr:cNvPr id="2" name="図 1">
          <a:extLst>
            <a:ext uri="{FF2B5EF4-FFF2-40B4-BE49-F238E27FC236}">
              <a16:creationId xmlns:a16="http://schemas.microsoft.com/office/drawing/2014/main" id="{4A5E7740-BEEC-2DFF-BC22-3E41934B0829}"/>
            </a:ext>
          </a:extLst>
        </xdr:cNvPr>
        <xdr:cNvPicPr>
          <a:picLocks noChangeAspect="1"/>
        </xdr:cNvPicPr>
      </xdr:nvPicPr>
      <xdr:blipFill>
        <a:blip xmlns:r="http://schemas.openxmlformats.org/officeDocument/2006/relationships" r:embed="rId1"/>
        <a:stretch>
          <a:fillRect/>
        </a:stretch>
      </xdr:blipFill>
      <xdr:spPr>
        <a:xfrm>
          <a:off x="882650" y="622300"/>
          <a:ext cx="3759393" cy="787440"/>
        </a:xfrm>
        <a:prstGeom prst="rect">
          <a:avLst/>
        </a:prstGeom>
        <a:ln>
          <a:solidFill>
            <a:schemeClr val="bg2"/>
          </a:solidFill>
        </a:ln>
      </xdr:spPr>
    </xdr:pic>
    <xdr:clientData/>
  </xdr:twoCellAnchor>
  <xdr:twoCellAnchor editAs="oneCell">
    <xdr:from>
      <xdr:col>2</xdr:col>
      <xdr:colOff>6350</xdr:colOff>
      <xdr:row>10</xdr:row>
      <xdr:rowOff>114300</xdr:rowOff>
    </xdr:from>
    <xdr:to>
      <xdr:col>7</xdr:col>
      <xdr:colOff>387526</xdr:colOff>
      <xdr:row>14</xdr:row>
      <xdr:rowOff>139751</xdr:rowOff>
    </xdr:to>
    <xdr:pic>
      <xdr:nvPicPr>
        <xdr:cNvPr id="4" name="図 3">
          <a:extLst>
            <a:ext uri="{FF2B5EF4-FFF2-40B4-BE49-F238E27FC236}">
              <a16:creationId xmlns:a16="http://schemas.microsoft.com/office/drawing/2014/main" id="{A83314D2-035B-3EC2-ED11-B33A37766355}"/>
            </a:ext>
          </a:extLst>
        </xdr:cNvPr>
        <xdr:cNvPicPr>
          <a:picLocks noChangeAspect="1"/>
        </xdr:cNvPicPr>
      </xdr:nvPicPr>
      <xdr:blipFill>
        <a:blip xmlns:r="http://schemas.openxmlformats.org/officeDocument/2006/relationships" r:embed="rId2"/>
        <a:stretch>
          <a:fillRect/>
        </a:stretch>
      </xdr:blipFill>
      <xdr:spPr>
        <a:xfrm>
          <a:off x="869950" y="2527300"/>
          <a:ext cx="3429176" cy="990651"/>
        </a:xfrm>
        <a:prstGeom prst="rect">
          <a:avLst/>
        </a:prstGeom>
        <a:ln>
          <a:solidFill>
            <a:schemeClr val="bg2"/>
          </a:solidFill>
        </a:ln>
      </xdr:spPr>
    </xdr:pic>
    <xdr:clientData/>
  </xdr:twoCellAnchor>
  <xdr:twoCellAnchor editAs="oneCell">
    <xdr:from>
      <xdr:col>2</xdr:col>
      <xdr:colOff>31750</xdr:colOff>
      <xdr:row>17</xdr:row>
      <xdr:rowOff>145142</xdr:rowOff>
    </xdr:from>
    <xdr:to>
      <xdr:col>9</xdr:col>
      <xdr:colOff>565397</xdr:colOff>
      <xdr:row>25</xdr:row>
      <xdr:rowOff>88089</xdr:rowOff>
    </xdr:to>
    <xdr:pic>
      <xdr:nvPicPr>
        <xdr:cNvPr id="5" name="図 4">
          <a:extLst>
            <a:ext uri="{FF2B5EF4-FFF2-40B4-BE49-F238E27FC236}">
              <a16:creationId xmlns:a16="http://schemas.microsoft.com/office/drawing/2014/main" id="{9AD28DEA-6B25-4854-B93D-C50603B4892A}"/>
            </a:ext>
          </a:extLst>
        </xdr:cNvPr>
        <xdr:cNvPicPr>
          <a:picLocks noChangeAspect="1"/>
        </xdr:cNvPicPr>
      </xdr:nvPicPr>
      <xdr:blipFill>
        <a:blip xmlns:r="http://schemas.openxmlformats.org/officeDocument/2006/relationships" r:embed="rId3"/>
        <a:stretch>
          <a:fillRect/>
        </a:stretch>
      </xdr:blipFill>
      <xdr:spPr>
        <a:xfrm>
          <a:off x="861786" y="4308928"/>
          <a:ext cx="4629397" cy="1902375"/>
        </a:xfrm>
        <a:prstGeom prst="rect">
          <a:avLst/>
        </a:prstGeom>
        <a:ln>
          <a:solidFill>
            <a:schemeClr val="bg2"/>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8CB2FAB-4934-48AC-B73E-39439099A83B}" name="_1部" displayName="_1部" ref="B1:B8" totalsRowShown="0">
  <autoFilter ref="B1:B8" xr:uid="{48CB2FAB-4934-48AC-B73E-39439099A83B}"/>
  <tableColumns count="1">
    <tableColumn id="1" xr3:uid="{7D16A737-5461-46DA-93C5-B23646F18DC8}" name="1部"/>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10F1A84-9C1B-4B7B-8715-0654057FF0F1}" name="_2部" displayName="_2部" ref="B9:B15" totalsRowShown="0">
  <autoFilter ref="B9:B15" xr:uid="{B10F1A84-9C1B-4B7B-8715-0654057FF0F1}"/>
  <tableColumns count="1">
    <tableColumn id="1" xr3:uid="{EAC5CD9E-DD77-45CC-8776-CDF5673448A2}" name="2部"/>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89A362C-23CD-495A-87D4-57F710735D0E}" name="_3部" displayName="_3部" ref="B16:B22" totalsRowShown="0">
  <autoFilter ref="B16:B22" xr:uid="{389A362C-23CD-495A-87D4-57F710735D0E}"/>
  <tableColumns count="1">
    <tableColumn id="1" xr3:uid="{736DB00B-85D8-418B-8D34-EF3251CFFD80}" name="3部"/>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CFA17DD-80E5-4DE9-8889-CD9E5B8692E5}" name="_4部A" displayName="_4部A" ref="B23:B29" totalsRowShown="0">
  <autoFilter ref="B23:B29" xr:uid="{4CFA17DD-80E5-4DE9-8889-CD9E5B8692E5}"/>
  <tableColumns count="1">
    <tableColumn id="1" xr3:uid="{1EA793B9-76AA-4BE5-A05E-A0EF0010AE10}" name="4部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26F6914-4F85-4223-AFBE-1B7E042C933D}" name="_4部B" displayName="_4部B" ref="B30:B36" totalsRowShown="0">
  <autoFilter ref="B30:B36" xr:uid="{626F6914-4F85-4223-AFBE-1B7E042C933D}"/>
  <tableColumns count="1">
    <tableColumn id="1" xr3:uid="{57519F32-B79E-4F4F-9602-CF7923453177}" name="4部B"/>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6013509-E0DF-4B84-BCCB-537D886DE8BB}" name="_5部A" displayName="_5部A" ref="B37:B43" totalsRowShown="0">
  <autoFilter ref="B37:B43" xr:uid="{76013509-E0DF-4B84-BCCB-537D886DE8BB}"/>
  <tableColumns count="1">
    <tableColumn id="1" xr3:uid="{38D9DC9C-0FB3-4FF5-9923-C86D8C50FC4E}" name="5部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F6677C1-3D87-4053-A9BE-9FAFBE875BB9}" name="_5部B" displayName="_5部B" ref="B44:B50" totalsRowShown="0">
  <autoFilter ref="B44:B50" xr:uid="{EF6677C1-3D87-4053-A9BE-9FAFBE875BB9}"/>
  <tableColumns count="1">
    <tableColumn id="1" xr3:uid="{67EDD7B8-C434-45E4-BD26-09C9085CCB82}" name="5部B"/>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450AB20-729F-4D7A-8F05-8003E33BB0B2}" name="_6部A" displayName="_6部A" ref="B51:B57" totalsRowShown="0">
  <autoFilter ref="B51:B57" xr:uid="{A450AB20-729F-4D7A-8F05-8003E33BB0B2}"/>
  <tableColumns count="1">
    <tableColumn id="1" xr3:uid="{24B5B684-4DB2-4848-A69D-CC2B70DB8B3C}" name="6部A"/>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CAF4D99-424B-49EA-B231-9BCAEE9E5873}" name="_6部B" displayName="_6部B" ref="B58:B64" totalsRowShown="0">
  <autoFilter ref="B58:B64" xr:uid="{2CAF4D99-424B-49EA-B231-9BCAEE9E5873}"/>
  <tableColumns count="1">
    <tableColumn id="1" xr3:uid="{9AA3DF7C-D116-467E-9609-B4B1FDDDD2A1}" name="6部B"/>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93077B5-E301-4649-A9C4-9D7E8D9E43AA}" name="_7部A" displayName="_7部A" ref="B65:B71" totalsRowShown="0">
  <autoFilter ref="B65:B71" xr:uid="{193077B5-E301-4649-A9C4-9D7E8D9E43AA}"/>
  <tableColumns count="1">
    <tableColumn id="1" xr3:uid="{74BC995D-1E29-4692-A2B2-6C3321539D39}" name="7部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29486C8-9E6E-4F4B-8692-0C523518BF62}" name="_7部B" displayName="_7部B" ref="B72:B78" totalsRowShown="0">
  <autoFilter ref="B72:B78" xr:uid="{D29486C8-9E6E-4F4B-8692-0C523518BF62}"/>
  <tableColumns count="1">
    <tableColumn id="1" xr3:uid="{377D1F21-5E15-4770-8154-B4E57CAE116E}" name="7部B"/>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8063538-9CF7-4180-B7EE-E63EEA981954}" name="_8部" displayName="_8部" ref="B79:B85" totalsRowShown="0">
  <autoFilter ref="B79:B85" xr:uid="{E8063538-9CF7-4180-B7EE-E63EEA981954}"/>
  <tableColumns count="1">
    <tableColumn id="1" xr3:uid="{E2B02ABB-F855-474F-9D24-1143FAC5FF45}" name="8部"/>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4633BEC-64B4-47AE-8D4B-1A8F970B3A9E}" name="_9部" displayName="_9部" ref="B86:B92" totalsRowShown="0">
  <autoFilter ref="B86:B92" xr:uid="{E4633BEC-64B4-47AE-8D4B-1A8F970B3A9E}"/>
  <tableColumns count="1">
    <tableColumn id="1" xr3:uid="{43402B3A-EDD8-4E02-AC09-A52B55D2B514}" name="9部"/>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48282B6-750F-46AD-AE7F-E7E88AC35C1B}" name="_1部1番" displayName="_1部1番" ref="C1:C16" totalsRowShown="0" headerRowDxfId="312" dataDxfId="311" tableBorderDxfId="310">
  <autoFilter ref="C1:C16" xr:uid="{548282B6-750F-46AD-AE7F-E7E88AC35C1B}"/>
  <tableColumns count="1">
    <tableColumn id="1" xr3:uid="{C110E4B0-4712-49C0-9F35-0AFA897DE881}" name="1部1番" dataDxfId="309"/>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4803BE5-0443-4590-9E9E-FFCC026D1978}" name="_1部2番" displayName="_1部2番" ref="D1:D16" totalsRowShown="0" headerRowDxfId="308" dataDxfId="307" tableBorderDxfId="306">
  <autoFilter ref="D1:D16" xr:uid="{F4803BE5-0443-4590-9E9E-FFCC026D1978}"/>
  <tableColumns count="1">
    <tableColumn id="1" xr3:uid="{5ECCB63E-778E-4EC0-9272-01B4AC3080C7}" name="1部2番" dataDxfId="305"/>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AFA54D0-8A8E-4ADB-A605-1DFA57E7703C}" name="_1部3番" displayName="_1部3番" ref="E1:E16" totalsRowShown="0" headerRowDxfId="304" dataDxfId="303" tableBorderDxfId="302">
  <autoFilter ref="E1:E16" xr:uid="{8AFA54D0-8A8E-4ADB-A605-1DFA57E7703C}"/>
  <tableColumns count="1">
    <tableColumn id="1" xr3:uid="{0CCD28AE-2E69-4DF3-87B9-1BD7D4EEABF7}" name="1部3番" dataDxfId="30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F573947-DF84-47F1-8C17-BC073CF4AD71}" name="_1部4番" displayName="_1部4番" ref="F1:F16" totalsRowShown="0" headerRowDxfId="300" dataDxfId="299" tableBorderDxfId="298">
  <autoFilter ref="F1:F16" xr:uid="{FF573947-DF84-47F1-8C17-BC073CF4AD71}"/>
  <tableColumns count="1">
    <tableColumn id="1" xr3:uid="{C3CF11FC-EFA9-4FA6-92E2-0B309B139AA2}" name="1部4番" dataDxfId="297"/>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A10417A-720A-491C-A0CB-0F15B7B5780B}" name="_1部5番" displayName="_1部5番" ref="G1:G16" totalsRowShown="0" headerRowDxfId="296" dataDxfId="295">
  <autoFilter ref="G1:G16" xr:uid="{5A10417A-720A-491C-A0CB-0F15B7B5780B}"/>
  <tableColumns count="1">
    <tableColumn id="1" xr3:uid="{BB62336B-8111-4671-97D7-6102CAAEEFFF}" name="1部5番" dataDxfId="294"/>
  </tableColumns>
  <tableStyleInfo name="TableStyleLight2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3478A8B-C2ED-4548-8CA8-564049A0B7D8}" name="_1部6番" displayName="_1部6番" ref="H1:H16" totalsRowShown="0" headerRowDxfId="293" dataDxfId="292">
  <autoFilter ref="H1:H16" xr:uid="{53478A8B-C2ED-4548-8CA8-564049A0B7D8}"/>
  <tableColumns count="1">
    <tableColumn id="1" xr3:uid="{F7305009-67DB-49B2-8D09-68503FFA46C1}" name="1部6番" dataDxfId="291"/>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09B6BFE-47A8-4F39-B60D-4852A0589721}" name="_2部1番" displayName="_2部1番" ref="K1:K16" totalsRowShown="0" headerRowDxfId="290" dataDxfId="289" tableBorderDxfId="288">
  <autoFilter ref="K1:K16" xr:uid="{709B6BFE-47A8-4F39-B60D-4852A0589721}"/>
  <tableColumns count="1">
    <tableColumn id="1" xr3:uid="{9D604DAE-3E67-4306-BF9C-69FB7DC6D513}" name="2部1番" dataDxfId="287"/>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63301E3-67CE-42B0-92A6-5669D3CBCD11}" name="_2部2番" displayName="_2部2番" ref="L1:L16" totalsRowShown="0" headerRowDxfId="286" dataDxfId="285" tableBorderDxfId="284">
  <autoFilter ref="L1:L16" xr:uid="{463301E3-67CE-42B0-92A6-5669D3CBCD11}"/>
  <tableColumns count="1">
    <tableColumn id="1" xr3:uid="{6EBB9EC2-9B12-4045-8D2E-08ED58E7F7FA}" name="2部2番" dataDxfId="283"/>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61E12F7-C4AF-46A1-94B4-4E335D8EC497}" name="_2部3番" displayName="_2部3番" ref="M1:M16" totalsRowShown="0" headerRowDxfId="282" dataDxfId="281" tableBorderDxfId="280">
  <autoFilter ref="M1:M16" xr:uid="{861E12F7-C4AF-46A1-94B4-4E335D8EC497}"/>
  <tableColumns count="1">
    <tableColumn id="1" xr3:uid="{209857D7-71B3-419E-98AC-B8AF2FF7BEBB}" name="2部3番" dataDxfId="279"/>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3556629-1D11-4FF1-A4A3-D0CF380FFBAA}" name="_2部4番" displayName="_2部4番" ref="N1:N16" totalsRowShown="0" headerRowDxfId="278" dataDxfId="277" tableBorderDxfId="276">
  <autoFilter ref="N1:N16" xr:uid="{93556629-1D11-4FF1-A4A3-D0CF380FFBAA}"/>
  <tableColumns count="1">
    <tableColumn id="1" xr3:uid="{559E0ABE-B909-4E23-9493-0D3459D2BA39}" name="2部4番" dataDxfId="275"/>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04E81B2-9CE9-4216-ADF9-82A03B76C4FE}" name="_2部5番" displayName="_2部5番" ref="O1:O16" totalsRowShown="0" headerRowDxfId="274" dataDxfId="273" tableBorderDxfId="272">
  <autoFilter ref="O1:O16" xr:uid="{B04E81B2-9CE9-4216-ADF9-82A03B76C4FE}"/>
  <tableColumns count="1">
    <tableColumn id="1" xr3:uid="{49D22AAF-8F97-44EC-BF04-4EEB020319B3}" name="2部5番" dataDxfId="271"/>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244B8AF-D629-4FFB-BFB8-2B0FD0A3B47C}" name="_2部6番" displayName="_2部6番" ref="P1:P16" totalsRowShown="0" headerRowDxfId="270" dataDxfId="269" tableBorderDxfId="268">
  <autoFilter ref="P1:P16" xr:uid="{3244B8AF-D629-4FFB-BFB8-2B0FD0A3B47C}"/>
  <tableColumns count="1">
    <tableColumn id="1" xr3:uid="{FB1A0159-DFDD-4AD5-9C45-8D6110F73239}" name="2部6番" dataDxfId="267"/>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F6A75EC7-8CB0-4D45-97F8-C49329D9EB92}" name="_3部1番" displayName="_3部1番" ref="R1:R16" totalsRowShown="0" headerRowDxfId="266" dataDxfId="265" tableBorderDxfId="264">
  <autoFilter ref="R1:R16" xr:uid="{F6A75EC7-8CB0-4D45-97F8-C49329D9EB92}"/>
  <tableColumns count="1">
    <tableColumn id="1" xr3:uid="{93F835E2-6E0E-4E9E-8FC1-4EDDF5D6AE71}" name="3部1番" dataDxfId="263"/>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2F16507-22A8-4DD7-B0DA-844FA223955B}" name="_3部2番" displayName="_3部2番" ref="S1:S16" totalsRowShown="0" headerRowDxfId="262" dataDxfId="261" tableBorderDxfId="260">
  <autoFilter ref="S1:S16" xr:uid="{42F16507-22A8-4DD7-B0DA-844FA223955B}"/>
  <tableColumns count="1">
    <tableColumn id="1" xr3:uid="{673FC1FD-3E3C-4FBD-B755-22CA22A72C6F}" name="3部2番" dataDxfId="259"/>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42E66AC-64FE-47B9-A8B8-80CFBA547E8F}" name="_3部3番" displayName="_3部3番" ref="T1:T16" totalsRowShown="0" headerRowDxfId="258" dataDxfId="257" tableBorderDxfId="256">
  <autoFilter ref="T1:T16" xr:uid="{F42E66AC-64FE-47B9-A8B8-80CFBA547E8F}"/>
  <tableColumns count="1">
    <tableColumn id="1" xr3:uid="{F4A5BDDC-6B63-4EA3-AB00-5A2DA384B5B6}" name="3部3番" dataDxfId="255"/>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4E9DC40-4C02-4261-BB1C-CD58F3C96C1D}" name="_3部4番" displayName="_3部4番" ref="U1:U16" totalsRowShown="0" headerRowDxfId="254" dataDxfId="253" tableBorderDxfId="252">
  <autoFilter ref="U1:U16" xr:uid="{04E9DC40-4C02-4261-BB1C-CD58F3C96C1D}"/>
  <tableColumns count="1">
    <tableColumn id="1" xr3:uid="{6280148C-03A3-422D-824F-6D2C9375ED6E}" name="3部4番" dataDxfId="251"/>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DF65516-0E6C-4246-A853-C6F7F12F7729}" name="_3部5番" displayName="_3部5番" ref="V1:V16" totalsRowShown="0" headerRowDxfId="250" dataDxfId="249" tableBorderDxfId="248">
  <autoFilter ref="V1:V16" xr:uid="{8DF65516-0E6C-4246-A853-C6F7F12F7729}"/>
  <tableColumns count="1">
    <tableColumn id="1" xr3:uid="{AE0DE39D-FDC2-4537-B356-C61A6BB96A09}" name="3部5番" dataDxfId="247"/>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6B3CDA1-BA22-446B-96D4-F58E8E35EB95}" name="_3部6番" displayName="_3部6番" ref="W1:W16" totalsRowShown="0" headerRowDxfId="246" dataDxfId="245" tableBorderDxfId="244">
  <autoFilter ref="W1:W16" xr:uid="{D6B3CDA1-BA22-446B-96D4-F58E8E35EB95}"/>
  <tableColumns count="1">
    <tableColumn id="1" xr3:uid="{BA1DB888-8896-4C39-8DD6-9AB54B0B4B70}" name="3部6番" dataDxfId="243"/>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0FF40D6-6883-498C-8E56-9AAE8BCAD27C}" name="_4部A1番" displayName="_4部A1番" ref="Y1:Y16" totalsRowShown="0" headerRowDxfId="242" dataDxfId="241" tableBorderDxfId="240">
  <autoFilter ref="Y1:Y16" xr:uid="{50FF40D6-6883-498C-8E56-9AAE8BCAD27C}"/>
  <tableColumns count="1">
    <tableColumn id="1" xr3:uid="{6049A211-46F1-44C7-A904-0955AC7189D5}" name="4部A1番" dataDxfId="239"/>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406395D5-86CF-4503-9C99-ED87CF6C371F}" name="_4部A2番" displayName="_4部A2番" ref="Z1:Z16" totalsRowShown="0" headerRowDxfId="238" dataDxfId="237" tableBorderDxfId="236">
  <autoFilter ref="Z1:Z16" xr:uid="{406395D5-86CF-4503-9C99-ED87CF6C371F}"/>
  <tableColumns count="1">
    <tableColumn id="1" xr3:uid="{0A3009C7-6131-419E-9F72-5577C397692A}" name="4部A2番" dataDxfId="235"/>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87D6D51-60D7-4945-8CF7-8F9A6398955F}" name="_4部A3番" displayName="_4部A3番" ref="AA1:AA16" totalsRowShown="0" headerRowDxfId="234" dataDxfId="233" tableBorderDxfId="232">
  <autoFilter ref="AA1:AA16" xr:uid="{787D6D51-60D7-4945-8CF7-8F9A6398955F}"/>
  <tableColumns count="1">
    <tableColumn id="1" xr3:uid="{CECFB351-417D-43A7-A8B0-B562C4CA77B6}" name="4部A3番" dataDxfId="231"/>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4551E9-5508-4E95-8A68-8EEBA39ACE9B}" name="_4部A4番" displayName="_4部A4番" ref="AB1:AB16" totalsRowShown="0" headerRowDxfId="230" dataDxfId="229" tableBorderDxfId="228">
  <autoFilter ref="AB1:AB16" xr:uid="{614551E9-5508-4E95-8A68-8EEBA39ACE9B}"/>
  <tableColumns count="1">
    <tableColumn id="1" xr3:uid="{DCF925AE-3813-4E32-919F-006FF8A47FE6}" name="4部A4番" dataDxfId="227"/>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D67A2420-1C3F-4878-BD54-04E56504594F}" name="_4部A5番" displayName="_4部A5番" ref="AC1:AC16" totalsRowShown="0" headerRowDxfId="226" dataDxfId="225" tableBorderDxfId="224">
  <autoFilter ref="AC1:AC16" xr:uid="{D67A2420-1C3F-4878-BD54-04E56504594F}"/>
  <tableColumns count="1">
    <tableColumn id="1" xr3:uid="{13653912-C6EA-4A3C-A465-EB6C4B4556D2}" name="4部A5番" dataDxfId="223"/>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EC4DAC22-A429-47FF-9AF9-0CC554A5D534}" name="_4部A6番" displayName="_4部A6番" ref="AD1:AD16" totalsRowShown="0" headerRowDxfId="222" dataDxfId="221" tableBorderDxfId="220">
  <autoFilter ref="AD1:AD16" xr:uid="{EC4DAC22-A429-47FF-9AF9-0CC554A5D534}"/>
  <tableColumns count="1">
    <tableColumn id="1" xr3:uid="{FEBA73CE-8690-4472-82EF-82559A52BA29}" name="4部A6番" dataDxfId="219"/>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C973EF5-3088-40A7-9015-2510BB079429}" name="_4部B1番" displayName="_4部B1番" ref="AF1:AF16" totalsRowShown="0" headerRowDxfId="218" dataDxfId="217" tableBorderDxfId="216">
  <autoFilter ref="AF1:AF16" xr:uid="{AC973EF5-3088-40A7-9015-2510BB079429}"/>
  <tableColumns count="1">
    <tableColumn id="1" xr3:uid="{FEEFB804-2CA9-4C97-8076-FB291F02EE0A}" name="4部B1番" dataDxfId="215"/>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399F647-21F1-4D04-9B1F-30F9708E4054}" name="_4部B2番" displayName="_4部B2番" ref="AG1:AG16" totalsRowShown="0" headerRowDxfId="214" dataDxfId="213" tableBorderDxfId="212">
  <autoFilter ref="AG1:AG16" xr:uid="{3399F647-21F1-4D04-9B1F-30F9708E4054}"/>
  <tableColumns count="1">
    <tableColumn id="1" xr3:uid="{B0AAD28C-F042-4BCF-B73D-DD6F74A524AC}" name="4部B2番" dataDxfId="211"/>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9C0F89A-BFE2-4B7D-ADC2-E139F7374A9B}" name="_4部B3番" displayName="_4部B3番" ref="AH1:AH16" totalsRowShown="0" headerRowDxfId="210" dataDxfId="209" tableBorderDxfId="208">
  <autoFilter ref="AH1:AH16" xr:uid="{79C0F89A-BFE2-4B7D-ADC2-E139F7374A9B}"/>
  <tableColumns count="1">
    <tableColumn id="1" xr3:uid="{E8A7B8DD-172B-4977-9AC4-160D1485A893}" name="4部B3番" dataDxfId="207"/>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465D168-F4C2-4A6F-835A-15F85C4998E8}" name="_4部B4番" displayName="_4部B4番" ref="AI1:AI16" totalsRowShown="0" headerRowDxfId="206" dataDxfId="205" tableBorderDxfId="204">
  <autoFilter ref="AI1:AI16" xr:uid="{3465D168-F4C2-4A6F-835A-15F85C4998E8}"/>
  <tableColumns count="1">
    <tableColumn id="1" xr3:uid="{40B9C965-3EDE-472B-90EB-2610BA0B930F}" name="4部B4番" dataDxfId="203"/>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8A9D40A-0CF1-46F9-AD8C-51A61E3789F7}" name="_4部B5番" displayName="_4部B5番" ref="AJ1:AJ16" totalsRowShown="0" headerRowDxfId="202" dataDxfId="201" tableBorderDxfId="200">
  <autoFilter ref="AJ1:AJ16" xr:uid="{18A9D40A-0CF1-46F9-AD8C-51A61E3789F7}"/>
  <tableColumns count="1">
    <tableColumn id="1" xr3:uid="{8BCFC82F-08BD-4761-BDD9-61652250E16B}" name="4部B5番" dataDxfId="199"/>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91C3D06-FB8E-4B0A-BB07-00F3B112B99D}" name="_4部B6番" displayName="_4部B6番" ref="AK1:AK16" totalsRowShown="0" headerRowDxfId="198" dataDxfId="197" tableBorderDxfId="196">
  <autoFilter ref="AK1:AK16" xr:uid="{991C3D06-FB8E-4B0A-BB07-00F3B112B99D}"/>
  <tableColumns count="1">
    <tableColumn id="1" xr3:uid="{319957D3-6B60-40D9-93CA-09F83A0BB117}" name="4部B6番" dataDxfId="195"/>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39229058-A7FC-4698-808C-630FC8CA10ED}" name="_5部A1番" displayName="_5部A1番" ref="AM1:AM16" totalsRowShown="0" headerRowDxfId="194" dataDxfId="193" tableBorderDxfId="192">
  <autoFilter ref="AM1:AM16" xr:uid="{39229058-A7FC-4698-808C-630FC8CA10ED}"/>
  <tableColumns count="1">
    <tableColumn id="1" xr3:uid="{725C6213-687B-45DF-B4C0-FB0580A3DD71}" name="5部A1番" dataDxfId="191"/>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7DA5467-243A-4DB3-8653-E61080EDC26E}" name="_5部A2番" displayName="_5部A2番" ref="AN1:AN16" totalsRowShown="0" headerRowDxfId="190" dataDxfId="189" tableBorderDxfId="188">
  <autoFilter ref="AN1:AN16" xr:uid="{87DA5467-243A-4DB3-8653-E61080EDC26E}"/>
  <tableColumns count="1">
    <tableColumn id="1" xr3:uid="{AF6DBC72-E2CF-4775-B62B-3025FBB339CC}" name="5部A2番" dataDxfId="187"/>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35E54D92-1AF6-4135-8464-C594E39B3DC2}" name="_5部A3番" displayName="_5部A3番" ref="AO1:AO16" totalsRowShown="0" headerRowDxfId="186" dataDxfId="185" tableBorderDxfId="184">
  <autoFilter ref="AO1:AO16" xr:uid="{35E54D92-1AF6-4135-8464-C594E39B3DC2}"/>
  <tableColumns count="1">
    <tableColumn id="1" xr3:uid="{AAA510FC-EF77-455C-B8DE-50FAC07D02DD}" name="5部A3番" dataDxfId="183"/>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2D7F2054-3199-4542-814E-3008415DB0D7}" name="_5部A4番" displayName="_5部A4番" ref="AP1:AP16" totalsRowShown="0" headerRowDxfId="182" dataDxfId="181" tableBorderDxfId="180">
  <autoFilter ref="AP1:AP16" xr:uid="{2D7F2054-3199-4542-814E-3008415DB0D7}"/>
  <tableColumns count="1">
    <tableColumn id="1" xr3:uid="{65CD23BD-9AB8-4B67-A153-A1EED3590A26}" name="5部A4番" dataDxfId="179"/>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6CD9545A-A18C-43FA-A95E-4AC37112336D}" name="_5部A5番" displayName="_5部A5番" ref="AQ1:AQ16" totalsRowShown="0" headerRowDxfId="178" dataDxfId="177" tableBorderDxfId="176">
  <autoFilter ref="AQ1:AQ16" xr:uid="{6CD9545A-A18C-43FA-A95E-4AC37112336D}"/>
  <tableColumns count="1">
    <tableColumn id="1" xr3:uid="{1B53EB55-CB4A-41E5-B065-43378AC98854}" name="5部A5番" dataDxfId="175"/>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FAB11155-8A3E-4EF6-81E5-85B6B37D4E11}" name="_5部A6番" displayName="_5部A6番" ref="AR1:AR16" totalsRowShown="0" headerRowDxfId="174" dataDxfId="173" tableBorderDxfId="172">
  <autoFilter ref="AR1:AR16" xr:uid="{FAB11155-8A3E-4EF6-81E5-85B6B37D4E11}"/>
  <tableColumns count="1">
    <tableColumn id="1" xr3:uid="{5193C8C4-2F6B-47AB-A2FC-BF7FE28CB30A}" name="5部A6番" dataDxfId="171"/>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FD619825-6F8E-4B27-A3F4-5C12FD982400}" name="_5部B1番" displayName="_5部B1番" ref="AT1:AT16" totalsRowShown="0" headerRowDxfId="170" dataDxfId="169" tableBorderDxfId="168">
  <autoFilter ref="AT1:AT16" xr:uid="{FD619825-6F8E-4B27-A3F4-5C12FD982400}"/>
  <tableColumns count="1">
    <tableColumn id="1" xr3:uid="{95A9A126-3EEE-4AE5-B20D-EC64D86754B9}" name="5部B1番" dataDxfId="167"/>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75E5DC3D-93EF-45A6-9A14-55665355E11E}" name="_5部B2番" displayName="_5部B2番" ref="AU1:AU16" totalsRowShown="0" headerRowDxfId="166" dataDxfId="165" tableBorderDxfId="164">
  <autoFilter ref="AU1:AU16" xr:uid="{75E5DC3D-93EF-45A6-9A14-55665355E11E}"/>
  <tableColumns count="1">
    <tableColumn id="1" xr3:uid="{C473B415-CF45-4BF9-97CA-E17EF2D0A8EE}" name="5部B2番" dataDxfId="163"/>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EBEEFF7-947B-4951-85B5-0CEDADFE5E35}" name="_5部B3番" displayName="_5部B3番" ref="AV1:AV16" totalsRowShown="0" headerRowDxfId="162" dataDxfId="161" tableBorderDxfId="160">
  <autoFilter ref="AV1:AV16" xr:uid="{0EBEEFF7-947B-4951-85B5-0CEDADFE5E35}"/>
  <tableColumns count="1">
    <tableColumn id="1" xr3:uid="{1808664C-E880-4EA9-AFB3-356754B53EED}" name="5部B3番" dataDxfId="159"/>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924E1482-3554-4EE4-99E0-48FE3EF6A5D1}" name="_5部B4番" displayName="_5部B4番" ref="AW1:AW16" totalsRowShown="0" headerRowDxfId="158" dataDxfId="157" tableBorderDxfId="156">
  <autoFilter ref="AW1:AW16" xr:uid="{924E1482-3554-4EE4-99E0-48FE3EF6A5D1}"/>
  <tableColumns count="1">
    <tableColumn id="1" xr3:uid="{A12DAE79-CDF5-4206-8623-9887A38A1363}" name="5部B4番" dataDxfId="155"/>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29DCDA2-E714-47F9-847B-D56B85937569}" name="_5部B5番" displayName="_5部B5番" ref="AX1:AX16" totalsRowShown="0" headerRowDxfId="154" dataDxfId="153" tableBorderDxfId="152">
  <autoFilter ref="AX1:AX16" xr:uid="{729DCDA2-E714-47F9-847B-D56B85937569}"/>
  <tableColumns count="1">
    <tableColumn id="1" xr3:uid="{3A6E0170-AE3E-4CF6-B82A-90B6A03A2D0E}" name="5部B5番" dataDxfId="151"/>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7613F13F-3B73-417C-80A2-0F7424052471}" name="_5部B6番" displayName="_5部B6番" ref="AY1:AY16" totalsRowShown="0" headerRowDxfId="150" dataDxfId="149" tableBorderDxfId="148">
  <autoFilter ref="AY1:AY16" xr:uid="{7613F13F-3B73-417C-80A2-0F7424052471}"/>
  <tableColumns count="1">
    <tableColumn id="1" xr3:uid="{33E865A9-C93E-4FE8-9AF1-7B7FF7A6CE53}" name="5部B6番" dataDxfId="147"/>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DC0C26B4-E7AC-423B-9A77-85ED1D5A75C5}" name="_6部A1番" displayName="_6部A1番" ref="BA1:BA16" totalsRowShown="0" headerRowDxfId="146" dataDxfId="145" tableBorderDxfId="144">
  <autoFilter ref="BA1:BA16" xr:uid="{DC0C26B4-E7AC-423B-9A77-85ED1D5A75C5}"/>
  <tableColumns count="1">
    <tableColumn id="1" xr3:uid="{6B79B340-258B-45CB-AA19-352B16EC72D2}" name="6部A1番" dataDxfId="143"/>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22F62963-9EBC-45AF-ACC8-CC9C19A55812}" name="_6部A2番" displayName="_6部A2番" ref="BB1:BB16" totalsRowShown="0" headerRowDxfId="142" dataDxfId="141" tableBorderDxfId="140">
  <autoFilter ref="BB1:BB16" xr:uid="{22F62963-9EBC-45AF-ACC8-CC9C19A55812}"/>
  <tableColumns count="1">
    <tableColumn id="1" xr3:uid="{4E13649A-DEDC-4549-B3C8-13ABC403F70A}" name="6部A2番" dataDxfId="139"/>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1D6D561-4918-43BB-BE60-C30D06B303AC}" name="_6部A3番" displayName="_6部A3番" ref="BC1:BC16" totalsRowShown="0" headerRowDxfId="138" dataDxfId="137" tableBorderDxfId="136">
  <autoFilter ref="BC1:BC16" xr:uid="{01D6D561-4918-43BB-BE60-C30D06B303AC}"/>
  <tableColumns count="1">
    <tableColumn id="1" xr3:uid="{239F1102-0FE5-455C-AC5B-4A1B65B928BE}" name="6部A3番" dataDxfId="135"/>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CB90D73-8230-4E91-8890-07D71E0A232A}" name="_6部A4番" displayName="_6部A4番" ref="BD1:BD16" totalsRowShown="0" headerRowDxfId="134" dataDxfId="133" tableBorderDxfId="132">
  <autoFilter ref="BD1:BD16" xr:uid="{FCB90D73-8230-4E91-8890-07D71E0A232A}"/>
  <tableColumns count="1">
    <tableColumn id="1" xr3:uid="{4423790D-5D99-48BE-987B-99949A1CFD24}" name="6部A4番" dataDxfId="131"/>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FBD0671-225F-46AE-83EA-FBD7FCFCE0E4}" name="_6部A5番" displayName="_6部A5番" ref="BE1:BE16" totalsRowShown="0" headerRowDxfId="130" dataDxfId="129" tableBorderDxfId="128">
  <autoFilter ref="BE1:BE16" xr:uid="{BFBD0671-225F-46AE-83EA-FBD7FCFCE0E4}"/>
  <tableColumns count="1">
    <tableColumn id="1" xr3:uid="{F85D16E7-BD38-450B-9A4F-026AFDA9F942}" name="6部A5番" dataDxfId="127"/>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450D862-2C95-4743-BB8F-DDD141515A9F}" name="_6部A6番" displayName="_6部A6番" ref="BF1:BF16" totalsRowShown="0" headerRowDxfId="126" dataDxfId="125" tableBorderDxfId="124">
  <autoFilter ref="BF1:BF16" xr:uid="{0450D862-2C95-4743-BB8F-DDD141515A9F}"/>
  <tableColumns count="1">
    <tableColumn id="1" xr3:uid="{3326B568-F1FF-43AF-94A4-1C354742A542}" name="6部A6番" dataDxfId="123"/>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195FAE63-23C2-41BC-8B3E-2761261018F4}" name="_6部B1番" displayName="_6部B1番" ref="BH1:BH16" totalsRowShown="0" headerRowDxfId="122" dataDxfId="121" tableBorderDxfId="120">
  <autoFilter ref="BH1:BH16" xr:uid="{195FAE63-23C2-41BC-8B3E-2761261018F4}"/>
  <tableColumns count="1">
    <tableColumn id="1" xr3:uid="{E5D6D42E-0586-403C-989F-2DD14B91704D}" name="6部B1番" dataDxfId="119"/>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7EC3FAF7-5678-470E-B831-15F70CC6E695}" name="_6部B2番" displayName="_6部B2番" ref="BI1:BI16" totalsRowShown="0" headerRowDxfId="118" dataDxfId="117" tableBorderDxfId="116">
  <autoFilter ref="BI1:BI16" xr:uid="{7EC3FAF7-5678-470E-B831-15F70CC6E695}"/>
  <tableColumns count="1">
    <tableColumn id="1" xr3:uid="{137C8456-170A-44DA-B551-C8D98BF39CF1}" name="6部B2番" dataDxfId="115"/>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8358ACA-5C06-4DF2-9495-95CECC5F154A}" name="_6部B3番" displayName="_6部B3番" ref="BJ1:BJ16" totalsRowShown="0" headerRowDxfId="114" dataDxfId="113" tableBorderDxfId="112">
  <autoFilter ref="BJ1:BJ16" xr:uid="{58358ACA-5C06-4DF2-9495-95CECC5F154A}"/>
  <tableColumns count="1">
    <tableColumn id="1" xr3:uid="{032B66C9-45FF-436F-8437-4866992CE8A5}" name="6部B3番" dataDxfId="111"/>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DD388DCB-A7AA-4AAE-8DE4-9720B0A6C0A8}" name="_6部B4番" displayName="_6部B4番" ref="BK1:BK16" totalsRowShown="0" headerRowDxfId="110" dataDxfId="109" tableBorderDxfId="108">
  <autoFilter ref="BK1:BK16" xr:uid="{DD388DCB-A7AA-4AAE-8DE4-9720B0A6C0A8}"/>
  <tableColumns count="1">
    <tableColumn id="1" xr3:uid="{F703E14A-EAD0-4D44-AF48-1574093BAD78}" name="6部B4番" dataDxfId="107"/>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16BF56E-5073-4467-B07C-A0A22513D81D}" name="_6部B5番" displayName="_6部B5番" ref="BL1:BL16" totalsRowShown="0" headerRowDxfId="106" dataDxfId="105" tableBorderDxfId="104">
  <autoFilter ref="BL1:BL16" xr:uid="{516BF56E-5073-4467-B07C-A0A22513D81D}"/>
  <tableColumns count="1">
    <tableColumn id="1" xr3:uid="{EB014ECA-928C-40BC-8761-88CB9F59EF3C}" name="6部B5番" dataDxfId="103"/>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8CDE1CC2-DB23-44E7-9171-0CB608321F0C}" name="_6部B6番" displayName="_6部B6番" ref="BM1:BM16" totalsRowShown="0" headerRowDxfId="102" dataDxfId="101" tableBorderDxfId="100">
  <autoFilter ref="BM1:BM16" xr:uid="{8CDE1CC2-DB23-44E7-9171-0CB608321F0C}"/>
  <tableColumns count="1">
    <tableColumn id="1" xr3:uid="{27F712E5-3A42-49F0-891F-A2E102A55E16}" name="6部B6番" dataDxfId="99"/>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9154788F-936A-4584-9897-8BD898ACA489}" name="_7部A1番" displayName="_7部A1番" ref="BO1:BO16" totalsRowShown="0" headerRowDxfId="98" dataDxfId="97" tableBorderDxfId="96">
  <autoFilter ref="BO1:BO16" xr:uid="{9154788F-936A-4584-9897-8BD898ACA489}"/>
  <tableColumns count="1">
    <tableColumn id="1" xr3:uid="{3DCEC13D-73DF-41A9-B5E1-A4FA60CCA44B}" name="7部A1番" dataDxfId="95"/>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E1AC7532-EDB6-49BB-B96C-39843BDA555B}" name="_7部A2番" displayName="_7部A2番" ref="BP1:BP16" totalsRowShown="0" headerRowDxfId="94" dataDxfId="93" tableBorderDxfId="92">
  <autoFilter ref="BP1:BP16" xr:uid="{E1AC7532-EDB6-49BB-B96C-39843BDA555B}"/>
  <tableColumns count="1">
    <tableColumn id="1" xr3:uid="{D8B6949F-44D2-42A4-A120-E28F19419DF0}" name="7部A2番" dataDxfId="91"/>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38110881-F349-4E70-BE3B-E752D4E9610B}" name="_7部A3番" displayName="_7部A3番" ref="BQ1:BQ16" totalsRowShown="0" headerRowDxfId="90" dataDxfId="89" tableBorderDxfId="88">
  <autoFilter ref="BQ1:BQ16" xr:uid="{38110881-F349-4E70-BE3B-E752D4E9610B}"/>
  <tableColumns count="1">
    <tableColumn id="1" xr3:uid="{4E61F2D2-DA50-4AE8-9280-88C248F420EB}" name="7部A3番" dataDxfId="87"/>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3C87BB3A-B6DC-432B-818A-B800DB7E7CE3}" name="_7部A4番" displayName="_7部A4番" ref="BR1:BR16" totalsRowShown="0" headerRowDxfId="86" dataDxfId="85" tableBorderDxfId="84">
  <autoFilter ref="BR1:BR16" xr:uid="{3C87BB3A-B6DC-432B-818A-B800DB7E7CE3}"/>
  <tableColumns count="1">
    <tableColumn id="1" xr3:uid="{BE24D4F5-AAA5-4517-80F4-50E4F971CF0D}" name="7部A4番" dataDxfId="83"/>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A01BBB0E-67F2-40E7-B6B5-79193943206A}" name="_7部A5番" displayName="_7部A5番" ref="BS1:BS16" totalsRowShown="0" headerRowDxfId="82" dataDxfId="81" tableBorderDxfId="80">
  <autoFilter ref="BS1:BS16" xr:uid="{A01BBB0E-67F2-40E7-B6B5-79193943206A}"/>
  <tableColumns count="1">
    <tableColumn id="1" xr3:uid="{366C10BE-5D8D-4E2C-876B-268E88B07202}" name="7部A5番" dataDxfId="79"/>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744FC128-790F-41FF-A6A6-5854F0A12684}" name="_7部A6番" displayName="_7部A6番" ref="BT1:BT16" totalsRowShown="0" headerRowDxfId="78" dataDxfId="77" tableBorderDxfId="76">
  <autoFilter ref="BT1:BT16" xr:uid="{744FC128-790F-41FF-A6A6-5854F0A12684}"/>
  <tableColumns count="1">
    <tableColumn id="1" xr3:uid="{CFA7605D-0898-42DA-88F6-9650365AEB2B}" name="7部A6番" dataDxfId="75"/>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5096F0E7-176F-436D-B441-837C10AE9413}" name="_7部B1番" displayName="_7部B1番" ref="BV1:BV16" totalsRowShown="0" headerRowDxfId="74" dataDxfId="73" tableBorderDxfId="72">
  <autoFilter ref="BV1:BV16" xr:uid="{5096F0E7-176F-436D-B441-837C10AE9413}"/>
  <tableColumns count="1">
    <tableColumn id="1" xr3:uid="{2E11AFBF-A7A6-4E37-A21A-17A49F90B87A}" name="7部B1番" dataDxfId="71"/>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7E339EBE-FEB1-4214-8129-BDBC2D16F792}" name="_7部B2番" displayName="_7部B2番" ref="BW1:BW16" totalsRowShown="0" headerRowDxfId="70" dataDxfId="69" tableBorderDxfId="68">
  <autoFilter ref="BW1:BW16" xr:uid="{7E339EBE-FEB1-4214-8129-BDBC2D16F792}"/>
  <tableColumns count="1">
    <tableColumn id="1" xr3:uid="{525E3742-96C1-4C67-A13B-4D0225D8F7BC}" name="7部B2番" dataDxfId="67"/>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214495EC-6C44-4F1D-B911-6E25F688C080}" name="_7部B3番" displayName="_7部B3番" ref="BX1:BX16" totalsRowShown="0" headerRowDxfId="66" dataDxfId="65" tableBorderDxfId="64">
  <autoFilter ref="BX1:BX16" xr:uid="{214495EC-6C44-4F1D-B911-6E25F688C080}"/>
  <tableColumns count="1">
    <tableColumn id="1" xr3:uid="{F875A6E5-528C-4A99-B866-DE6191F8DDFD}" name="7部B3番" dataDxfId="63"/>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31B0A69F-4EC8-434A-8705-410ED69BF5B3}" name="_7部B4番" displayName="_7部B4番" ref="BY1:BY16" totalsRowShown="0" headerRowDxfId="62" dataDxfId="61" tableBorderDxfId="60">
  <autoFilter ref="BY1:BY16" xr:uid="{31B0A69F-4EC8-434A-8705-410ED69BF5B3}"/>
  <tableColumns count="1">
    <tableColumn id="1" xr3:uid="{9DC497D5-74A9-4435-B806-D63E12D8340A}" name="7部B4番" dataDxfId="59"/>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DC4B420F-FC13-4E6D-A453-0A6296399AB9}" name="_7部B5番" displayName="_7部B5番" ref="BZ1:BZ16" totalsRowShown="0" headerRowDxfId="58" dataDxfId="57" tableBorderDxfId="56">
  <autoFilter ref="BZ1:BZ16" xr:uid="{DC4B420F-FC13-4E6D-A453-0A6296399AB9}"/>
  <tableColumns count="1">
    <tableColumn id="1" xr3:uid="{C942E5EC-512B-4559-B4F2-A458C34C5116}" name="7部B5番" dataDxfId="55"/>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BF22B0F2-1D4C-4738-A001-A6F4D6A9B1E1}" name="_7部B6番" displayName="_7部B6番" ref="CA1:CA16" totalsRowShown="0" headerRowDxfId="54" dataDxfId="53" tableBorderDxfId="52">
  <autoFilter ref="CA1:CA16" xr:uid="{BF22B0F2-1D4C-4738-A001-A6F4D6A9B1E1}"/>
  <tableColumns count="1">
    <tableColumn id="1" xr3:uid="{9AB3CD50-DF6A-429D-9D21-C4B3EEDF2499}" name="7部B6番" dataDxfId="51"/>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9EA5B747-D561-4D56-8E9A-5FA00A767E5E}" name="_8部1番" displayName="_8部1番" ref="CC1:CC16" totalsRowShown="0" headerRowDxfId="50" dataDxfId="49" tableBorderDxfId="48">
  <autoFilter ref="CC1:CC16" xr:uid="{9EA5B747-D561-4D56-8E9A-5FA00A767E5E}"/>
  <tableColumns count="1">
    <tableColumn id="1" xr3:uid="{AFBC01A9-A79B-4952-9766-ACE5E27E9F35}" name="8部1番" dataDxfId="47"/>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77F56F5D-0747-4139-9258-DD702A9568A4}" name="_8部2番" displayName="_8部2番" ref="CD1:CD16" totalsRowShown="0" headerRowDxfId="46" dataDxfId="45" tableBorderDxfId="44">
  <autoFilter ref="CD1:CD16" xr:uid="{77F56F5D-0747-4139-9258-DD702A9568A4}"/>
  <tableColumns count="1">
    <tableColumn id="1" xr3:uid="{85F81F24-1566-48A8-98F8-9BA8BEC52407}" name="8部2番" dataDxfId="43"/>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EBAD3A36-7A46-4479-BDDC-8B3BD0940704}" name="_8部3番" displayName="_8部3番" ref="CE1:CE16" totalsRowShown="0" headerRowDxfId="42" dataDxfId="41" tableBorderDxfId="40">
  <autoFilter ref="CE1:CE16" xr:uid="{EBAD3A36-7A46-4479-BDDC-8B3BD0940704}"/>
  <tableColumns count="1">
    <tableColumn id="1" xr3:uid="{40CDD2BD-A7E1-44AA-B3EB-9FB7A478B1D1}" name="8部3番" dataDxfId="39"/>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6E71EEF7-39F6-44A1-9FC2-C754ACF5E5CB}" name="_8部4番" displayName="_8部4番" ref="CF1:CF16" totalsRowShown="0" headerRowDxfId="38" dataDxfId="37" tableBorderDxfId="36">
  <autoFilter ref="CF1:CF16" xr:uid="{6E71EEF7-39F6-44A1-9FC2-C754ACF5E5CB}"/>
  <tableColumns count="1">
    <tableColumn id="1" xr3:uid="{A171F3C4-9DFE-438F-A414-ED9E2BBE074A}" name="8部4番" dataDxfId="35"/>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35446E67-4598-4B68-9369-4BF00F24378A}" name="_8部5番" displayName="_8部5番" ref="CG1:CG16" totalsRowShown="0" headerRowDxfId="34" dataDxfId="33" tableBorderDxfId="32">
  <autoFilter ref="CG1:CG16" xr:uid="{35446E67-4598-4B68-9369-4BF00F24378A}"/>
  <tableColumns count="1">
    <tableColumn id="1" xr3:uid="{2A44106C-DC82-4DCD-BB10-64EFCA2BF228}" name="8部5番" dataDxfId="31"/>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59DFDE34-B673-4431-883D-86CCA70E05A0}" name="_8部6番" displayName="_8部6番" ref="CH1:CH16" totalsRowShown="0" headerRowDxfId="30" dataDxfId="29" tableBorderDxfId="28">
  <autoFilter ref="CH1:CH16" xr:uid="{59DFDE34-B673-4431-883D-86CCA70E05A0}"/>
  <tableColumns count="1">
    <tableColumn id="1" xr3:uid="{4D3C714F-6933-4846-A53B-93F80B222718}" name="8部6番" dataDxfId="27"/>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45FFE077-43CA-4316-B43F-1F7637E0815F}" name="_9部1番" displayName="_9部1番" ref="CJ1:CJ16" totalsRowShown="0" headerRowDxfId="26" dataDxfId="25" tableBorderDxfId="24">
  <autoFilter ref="CJ1:CJ16" xr:uid="{45FFE077-43CA-4316-B43F-1F7637E0815F}"/>
  <tableColumns count="1">
    <tableColumn id="1" xr3:uid="{333DE866-942B-4D74-AD96-878E869F6364}" name="9部1番" dataDxfId="23"/>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EE12B3E7-CECF-48E1-A12A-59AB0D9AFD9C}" name="_9部2番" displayName="_9部2番" ref="CK1:CK16" totalsRowShown="0" headerRowDxfId="22" dataDxfId="21" tableBorderDxfId="20">
  <autoFilter ref="CK1:CK16" xr:uid="{EE12B3E7-CECF-48E1-A12A-59AB0D9AFD9C}"/>
  <tableColumns count="1">
    <tableColumn id="1" xr3:uid="{4B70B03C-B693-4A03-A1B1-FA9E783C4F73}" name="9部2番" dataDxfId="19"/>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3E11DF91-4647-4050-8BE7-CB078B0EDFE3}" name="_9部3番" displayName="_9部3番" ref="CL1:CL16" totalsRowShown="0" headerRowDxfId="18" dataDxfId="17" tableBorderDxfId="16">
  <autoFilter ref="CL1:CL16" xr:uid="{3E11DF91-4647-4050-8BE7-CB078B0EDFE3}"/>
  <tableColumns count="1">
    <tableColumn id="1" xr3:uid="{D169EFAB-19CE-4EB5-952B-35E680452D9E}" name="9部3番" dataDxfId="15"/>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ACFCD510-234A-416B-9245-2DACD1370F36}" name="_9部4番" displayName="_9部4番" ref="CM1:CM16" totalsRowShown="0" headerRowDxfId="14" dataDxfId="13" tableBorderDxfId="12">
  <autoFilter ref="CM1:CM16" xr:uid="{ACFCD510-234A-416B-9245-2DACD1370F36}"/>
  <tableColumns count="1">
    <tableColumn id="1" xr3:uid="{C464657C-C104-41F6-80CB-E88618E72997}" name="9部4番" dataDxfId="11"/>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A5A20444-0459-4BB0-B64A-1331E7E39753}" name="_9部5番" displayName="_9部5番" ref="CN1:CN16" totalsRowShown="0" headerRowDxfId="10" dataDxfId="9" tableBorderDxfId="8">
  <autoFilter ref="CN1:CN16" xr:uid="{A5A20444-0459-4BB0-B64A-1331E7E39753}"/>
  <tableColumns count="1">
    <tableColumn id="1" xr3:uid="{A28AC9CE-3763-44BE-950A-77D789A6B1A2}" name="9部5番" dataDxfId="7"/>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F58867AB-15BF-446C-88FA-9CA6FA1EA1B5}" name="_9部6番" displayName="_9部6番" ref="CO1:CO16" totalsRowShown="0" headerRowDxfId="6" dataDxfId="5" tableBorderDxfId="4">
  <autoFilter ref="CO1:CO16" xr:uid="{F58867AB-15BF-446C-88FA-9CA6FA1EA1B5}"/>
  <tableColumns count="1">
    <tableColumn id="1" xr3:uid="{EF3125E5-731C-40F4-A9EA-E6DA4CE8EF36}" name="9部6番" dataDxfId="3"/>
  </tableColumns>
  <tableStyleInfo name="TableStyleMedium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CA6013-3154-42BB-82E3-5F718EF7331B}" name="_1部7番" displayName="_1部7番" ref="I1:I16" totalsRowShown="0" headerRowDxfId="2" dataDxfId="1">
  <autoFilter ref="I1:I16" xr:uid="{5CCA6013-3154-42BB-82E3-5F718EF7331B}"/>
  <tableColumns count="1">
    <tableColumn id="1" xr3:uid="{A327D1E9-0BF2-42F4-8497-BF56381A917D}" name="1部7番" dataDxfId="0"/>
  </tableColumns>
  <tableStyleInfo name="TableStyleMedium3"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5.xml.rels><?xml version="1.0" encoding="UTF-8" standalone="yes"?>
<Relationships xmlns="http://schemas.openxmlformats.org/package/2006/relationships"><Relationship Id="rId26" Type="http://schemas.openxmlformats.org/officeDocument/2006/relationships/table" Target="../tables/table38.xml"/><Relationship Id="rId21" Type="http://schemas.openxmlformats.org/officeDocument/2006/relationships/table" Target="../tables/table33.xml"/><Relationship Id="rId42" Type="http://schemas.openxmlformats.org/officeDocument/2006/relationships/table" Target="../tables/table54.xml"/><Relationship Id="rId47" Type="http://schemas.openxmlformats.org/officeDocument/2006/relationships/table" Target="../tables/table59.xml"/><Relationship Id="rId63" Type="http://schemas.openxmlformats.org/officeDocument/2006/relationships/table" Target="../tables/table75.xml"/><Relationship Id="rId68" Type="http://schemas.openxmlformats.org/officeDocument/2006/relationships/table" Target="../tables/table80.xml"/><Relationship Id="rId16" Type="http://schemas.openxmlformats.org/officeDocument/2006/relationships/table" Target="../tables/table2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37" Type="http://schemas.openxmlformats.org/officeDocument/2006/relationships/table" Target="../tables/table49.xml"/><Relationship Id="rId40" Type="http://schemas.openxmlformats.org/officeDocument/2006/relationships/table" Target="../tables/table52.xml"/><Relationship Id="rId45" Type="http://schemas.openxmlformats.org/officeDocument/2006/relationships/table" Target="../tables/table57.xml"/><Relationship Id="rId53" Type="http://schemas.openxmlformats.org/officeDocument/2006/relationships/table" Target="../tables/table65.xml"/><Relationship Id="rId58" Type="http://schemas.openxmlformats.org/officeDocument/2006/relationships/table" Target="../tables/table70.xml"/><Relationship Id="rId66" Type="http://schemas.openxmlformats.org/officeDocument/2006/relationships/table" Target="../tables/table78.xml"/><Relationship Id="rId74" Type="http://schemas.openxmlformats.org/officeDocument/2006/relationships/table" Target="../tables/table86.xml"/><Relationship Id="rId79" Type="http://schemas.openxmlformats.org/officeDocument/2006/relationships/table" Target="../tables/table91.xml"/><Relationship Id="rId5" Type="http://schemas.openxmlformats.org/officeDocument/2006/relationships/table" Target="../tables/table17.xml"/><Relationship Id="rId61" Type="http://schemas.openxmlformats.org/officeDocument/2006/relationships/table" Target="../tables/table73.xml"/><Relationship Id="rId19" Type="http://schemas.openxmlformats.org/officeDocument/2006/relationships/table" Target="../tables/table3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 Id="rId43" Type="http://schemas.openxmlformats.org/officeDocument/2006/relationships/table" Target="../tables/table55.xml"/><Relationship Id="rId48" Type="http://schemas.openxmlformats.org/officeDocument/2006/relationships/table" Target="../tables/table60.xml"/><Relationship Id="rId56" Type="http://schemas.openxmlformats.org/officeDocument/2006/relationships/table" Target="../tables/table68.xml"/><Relationship Id="rId64" Type="http://schemas.openxmlformats.org/officeDocument/2006/relationships/table" Target="../tables/table76.xml"/><Relationship Id="rId69" Type="http://schemas.openxmlformats.org/officeDocument/2006/relationships/table" Target="../tables/table81.xml"/><Relationship Id="rId77" Type="http://schemas.openxmlformats.org/officeDocument/2006/relationships/table" Target="../tables/table89.xml"/><Relationship Id="rId8" Type="http://schemas.openxmlformats.org/officeDocument/2006/relationships/table" Target="../tables/table20.xml"/><Relationship Id="rId51" Type="http://schemas.openxmlformats.org/officeDocument/2006/relationships/table" Target="../tables/table63.xml"/><Relationship Id="rId72" Type="http://schemas.openxmlformats.org/officeDocument/2006/relationships/table" Target="../tables/table84.xml"/><Relationship Id="rId80" Type="http://schemas.openxmlformats.org/officeDocument/2006/relationships/table" Target="../tables/table92.xml"/><Relationship Id="rId3" Type="http://schemas.openxmlformats.org/officeDocument/2006/relationships/table" Target="../tables/table15.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38" Type="http://schemas.openxmlformats.org/officeDocument/2006/relationships/table" Target="../tables/table50.xml"/><Relationship Id="rId46" Type="http://schemas.openxmlformats.org/officeDocument/2006/relationships/table" Target="../tables/table58.xml"/><Relationship Id="rId59" Type="http://schemas.openxmlformats.org/officeDocument/2006/relationships/table" Target="../tables/table71.xml"/><Relationship Id="rId67" Type="http://schemas.openxmlformats.org/officeDocument/2006/relationships/table" Target="../tables/table79.xml"/><Relationship Id="rId20" Type="http://schemas.openxmlformats.org/officeDocument/2006/relationships/table" Target="../tables/table32.xml"/><Relationship Id="rId41" Type="http://schemas.openxmlformats.org/officeDocument/2006/relationships/table" Target="../tables/table53.xml"/><Relationship Id="rId54" Type="http://schemas.openxmlformats.org/officeDocument/2006/relationships/table" Target="../tables/table66.xml"/><Relationship Id="rId62" Type="http://schemas.openxmlformats.org/officeDocument/2006/relationships/table" Target="../tables/table74.xml"/><Relationship Id="rId70" Type="http://schemas.openxmlformats.org/officeDocument/2006/relationships/table" Target="../tables/table82.xml"/><Relationship Id="rId75" Type="http://schemas.openxmlformats.org/officeDocument/2006/relationships/table" Target="../tables/table87.xml"/><Relationship Id="rId1" Type="http://schemas.openxmlformats.org/officeDocument/2006/relationships/printerSettings" Target="../printerSettings/printerSettings3.bin"/><Relationship Id="rId6" Type="http://schemas.openxmlformats.org/officeDocument/2006/relationships/table" Target="../tables/table18.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49" Type="http://schemas.openxmlformats.org/officeDocument/2006/relationships/table" Target="../tables/table61.xml"/><Relationship Id="rId57" Type="http://schemas.openxmlformats.org/officeDocument/2006/relationships/table" Target="../tables/table69.xml"/><Relationship Id="rId10" Type="http://schemas.openxmlformats.org/officeDocument/2006/relationships/table" Target="../tables/table22.xml"/><Relationship Id="rId31" Type="http://schemas.openxmlformats.org/officeDocument/2006/relationships/table" Target="../tables/table43.xml"/><Relationship Id="rId44" Type="http://schemas.openxmlformats.org/officeDocument/2006/relationships/table" Target="../tables/table56.xml"/><Relationship Id="rId52" Type="http://schemas.openxmlformats.org/officeDocument/2006/relationships/table" Target="../tables/table64.xml"/><Relationship Id="rId60" Type="http://schemas.openxmlformats.org/officeDocument/2006/relationships/table" Target="../tables/table72.xml"/><Relationship Id="rId65" Type="http://schemas.openxmlformats.org/officeDocument/2006/relationships/table" Target="../tables/table77.xml"/><Relationship Id="rId73" Type="http://schemas.openxmlformats.org/officeDocument/2006/relationships/table" Target="../tables/table85.xml"/><Relationship Id="rId78" Type="http://schemas.openxmlformats.org/officeDocument/2006/relationships/table" Target="../tables/table90.xml"/><Relationship Id="rId4" Type="http://schemas.openxmlformats.org/officeDocument/2006/relationships/table" Target="../tables/table16.xml"/><Relationship Id="rId9" Type="http://schemas.openxmlformats.org/officeDocument/2006/relationships/table" Target="../tables/table21.xml"/><Relationship Id="rId13" Type="http://schemas.openxmlformats.org/officeDocument/2006/relationships/table" Target="../tables/table25.xml"/><Relationship Id="rId18" Type="http://schemas.openxmlformats.org/officeDocument/2006/relationships/table" Target="../tables/table30.xml"/><Relationship Id="rId39" Type="http://schemas.openxmlformats.org/officeDocument/2006/relationships/table" Target="../tables/table51.xml"/><Relationship Id="rId34" Type="http://schemas.openxmlformats.org/officeDocument/2006/relationships/table" Target="../tables/table46.xml"/><Relationship Id="rId50" Type="http://schemas.openxmlformats.org/officeDocument/2006/relationships/table" Target="../tables/table62.xml"/><Relationship Id="rId55" Type="http://schemas.openxmlformats.org/officeDocument/2006/relationships/table" Target="../tables/table67.xml"/><Relationship Id="rId76" Type="http://schemas.openxmlformats.org/officeDocument/2006/relationships/table" Target="../tables/table88.xml"/><Relationship Id="rId7" Type="http://schemas.openxmlformats.org/officeDocument/2006/relationships/table" Target="../tables/table19.xml"/><Relationship Id="rId71" Type="http://schemas.openxmlformats.org/officeDocument/2006/relationships/table" Target="../tables/table83.xml"/><Relationship Id="rId2" Type="http://schemas.openxmlformats.org/officeDocument/2006/relationships/table" Target="../tables/table14.xml"/><Relationship Id="rId29"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F036-B96F-4C66-8138-644EBD6D1E2F}">
  <dimension ref="B1:B28"/>
  <sheetViews>
    <sheetView zoomScale="70" zoomScaleNormal="70" workbookViewId="0">
      <selection activeCell="B29" sqref="B29"/>
    </sheetView>
  </sheetViews>
  <sheetFormatPr defaultColWidth="8.7109375" defaultRowHeight="18.75"/>
  <cols>
    <col min="1" max="1" width="3.5703125" style="74" customWidth="1"/>
    <col min="2" max="16384" width="8.7109375" style="74"/>
  </cols>
  <sheetData>
    <row r="1" spans="2:2">
      <c r="B1" s="73" t="s">
        <v>199</v>
      </c>
    </row>
    <row r="3" spans="2:2">
      <c r="B3" s="73" t="s">
        <v>201</v>
      </c>
    </row>
    <row r="10" spans="2:2">
      <c r="B10" s="74" t="s">
        <v>202</v>
      </c>
    </row>
    <row r="17" spans="2:2">
      <c r="B17" s="74" t="s">
        <v>203</v>
      </c>
    </row>
    <row r="28" spans="2:2">
      <c r="B28" s="74" t="s">
        <v>204</v>
      </c>
    </row>
  </sheetData>
  <sheetProtection algorithmName="SHA-512" hashValue="xbtDdmGphK12ty75SBMvSi2v1FGQ6x6+zSFMVSqXVbtnThQtPaY5LCGgxlM0kud37S+UhqPsYTFJYTzLba/f3Q==" saltValue="zkyCH8ioqEEnFYFqbuBK4A==" spinCount="100000" sheet="1" objects="1" scenarios="1"/>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Y55"/>
  <sheetViews>
    <sheetView tabSelected="1" view="pageBreakPreview" zoomScale="70" zoomScaleNormal="80" zoomScaleSheetLayoutView="70" workbookViewId="0">
      <selection activeCell="BB11" sqref="BB11"/>
    </sheetView>
  </sheetViews>
  <sheetFormatPr defaultColWidth="9.85546875" defaultRowHeight="13.5"/>
  <cols>
    <col min="1" max="1" width="1.42578125" style="4" customWidth="1"/>
    <col min="2" max="2" width="2.7109375" style="24" customWidth="1"/>
    <col min="3" max="3" width="12.5703125" style="4" customWidth="1"/>
    <col min="4" max="4" width="16.7109375" style="4" customWidth="1"/>
    <col min="5" max="5" width="4.7109375" style="4" customWidth="1"/>
    <col min="6" max="6" width="3.7109375" style="4" customWidth="1"/>
    <col min="7" max="7" width="1.7109375" style="4" customWidth="1"/>
    <col min="8" max="8" width="3.7109375" style="4" customWidth="1"/>
    <col min="9" max="9" width="1.7109375" style="4" customWidth="1"/>
    <col min="10" max="10" width="3.7109375" style="4" customWidth="1"/>
    <col min="11" max="11" width="1.7109375" style="4" customWidth="1"/>
    <col min="12" max="12" width="4.7109375" style="4" customWidth="1"/>
    <col min="13" max="14" width="16.7109375" style="4" customWidth="1"/>
    <col min="15" max="15" width="4.7109375" style="4" customWidth="1"/>
    <col min="16" max="16" width="3.7109375" style="4" customWidth="1"/>
    <col min="17" max="17" width="1.7109375" style="4" customWidth="1"/>
    <col min="18" max="18" width="3.7109375" style="4" customWidth="1"/>
    <col min="19" max="19" width="1.7109375" style="4" customWidth="1"/>
    <col min="20" max="20" width="3.7109375" style="4" customWidth="1"/>
    <col min="21" max="21" width="1.7109375" style="4" customWidth="1"/>
    <col min="22" max="22" width="4.7109375" style="4" customWidth="1"/>
    <col min="23" max="24" width="16.7109375" style="4" customWidth="1"/>
    <col min="25" max="25" width="4.7109375" style="4" customWidth="1"/>
    <col min="26" max="26" width="3.7109375" style="4" customWidth="1"/>
    <col min="27" max="27" width="1.7109375" style="4" customWidth="1"/>
    <col min="28" max="28" width="3.7109375" style="4" customWidth="1"/>
    <col min="29" max="29" width="1.7109375" style="4" customWidth="1"/>
    <col min="30" max="30" width="3.7109375" style="4" customWidth="1"/>
    <col min="31" max="31" width="1.7109375" style="4" customWidth="1"/>
    <col min="32" max="32" width="4.7109375" style="4" customWidth="1"/>
    <col min="33" max="33" width="16.7109375" style="4" customWidth="1"/>
    <col min="34" max="35" width="4.140625" style="4" customWidth="1"/>
    <col min="36" max="36" width="4.140625" style="24" customWidth="1"/>
    <col min="37" max="37" width="1.7109375" style="24" customWidth="1"/>
    <col min="38" max="39" width="4.140625" style="24" customWidth="1"/>
    <col min="40" max="40" width="1.7109375" style="24" customWidth="1"/>
    <col min="41" max="42" width="4.140625" style="24" customWidth="1"/>
    <col min="43" max="43" width="1.7109375" style="4" customWidth="1"/>
    <col min="44" max="44" width="4.140625" style="4" customWidth="1"/>
    <col min="45" max="50" width="9.85546875" style="4" customWidth="1"/>
    <col min="51" max="51" width="9.85546875" style="4"/>
    <col min="52" max="241" width="9.85546875" style="4" customWidth="1"/>
    <col min="242" max="16384" width="9.85546875" style="4"/>
  </cols>
  <sheetData>
    <row r="1" spans="1:51" s="16" customFormat="1" ht="18.75">
      <c r="B1" s="15"/>
      <c r="C1" s="86">
        <v>1</v>
      </c>
      <c r="D1" s="5" t="s">
        <v>21</v>
      </c>
      <c r="E1" s="77"/>
      <c r="F1" s="5"/>
      <c r="I1" s="5"/>
      <c r="J1" s="5"/>
      <c r="K1" s="5"/>
      <c r="L1" s="5"/>
      <c r="M1" s="5"/>
      <c r="AJ1" s="15"/>
      <c r="AK1" s="15"/>
      <c r="AL1" s="15"/>
      <c r="AM1" s="15"/>
      <c r="AN1" s="15"/>
      <c r="AO1" s="15"/>
      <c r="AP1" s="15"/>
      <c r="AV1" s="15"/>
      <c r="AW1" s="24">
        <v>3</v>
      </c>
      <c r="AX1" s="24">
        <v>3</v>
      </c>
    </row>
    <row r="2" spans="1:51" s="16" customFormat="1" ht="18.75">
      <c r="B2" s="15"/>
      <c r="C2" s="5"/>
      <c r="D2" s="5"/>
      <c r="E2" s="5"/>
      <c r="F2" s="5"/>
      <c r="I2" s="5"/>
      <c r="J2" s="5"/>
      <c r="K2" s="5"/>
      <c r="L2" s="5"/>
      <c r="M2" s="5"/>
      <c r="AJ2" s="15"/>
      <c r="AK2" s="15"/>
      <c r="AL2" s="15"/>
      <c r="AM2" s="15"/>
      <c r="AN2" s="15"/>
      <c r="AO2" s="15"/>
      <c r="AP2" s="15"/>
      <c r="AV2" s="15"/>
      <c r="AW2" s="24">
        <v>0</v>
      </c>
      <c r="AX2" s="24">
        <v>2</v>
      </c>
    </row>
    <row r="3" spans="1:51" s="18" customFormat="1" ht="28.5">
      <c r="B3" s="17"/>
      <c r="C3" s="140" t="s">
        <v>282</v>
      </c>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V3" s="17"/>
      <c r="AW3" s="24">
        <v>-2</v>
      </c>
      <c r="AX3" s="24">
        <v>1</v>
      </c>
    </row>
    <row r="4" spans="1:51" s="3" customFormat="1" ht="17.25">
      <c r="B4" s="19"/>
      <c r="AD4" s="20"/>
      <c r="AG4" s="75" t="s">
        <v>200</v>
      </c>
      <c r="AH4" s="153"/>
      <c r="AI4" s="153"/>
      <c r="AJ4" s="153"/>
      <c r="AK4" s="153"/>
      <c r="AL4" s="153"/>
      <c r="AM4" s="153"/>
      <c r="AN4" s="153"/>
      <c r="AO4" s="153"/>
      <c r="AP4" s="153"/>
      <c r="AQ4" s="153"/>
      <c r="AR4" s="153"/>
      <c r="AV4" s="19"/>
      <c r="AW4" s="24">
        <v>-5</v>
      </c>
      <c r="AX4" s="24">
        <v>0</v>
      </c>
      <c r="AY4" s="4" t="e">
        <f>INDEX(チーム名!$A:$A,MATCH($AH4,チーム名!$B:$B,0),1)</f>
        <v>#N/A</v>
      </c>
    </row>
    <row r="5" spans="1:51" s="3" customFormat="1" ht="11.25" customHeight="1" thickBot="1">
      <c r="B5" s="19"/>
      <c r="AD5" s="20"/>
      <c r="AH5" s="11"/>
      <c r="AI5" s="11"/>
      <c r="AJ5" s="11"/>
      <c r="AK5" s="11"/>
      <c r="AL5" s="11"/>
      <c r="AM5" s="11"/>
      <c r="AN5" s="11"/>
      <c r="AO5" s="11"/>
      <c r="AP5" s="11"/>
      <c r="AQ5" s="11"/>
      <c r="AR5" s="11"/>
      <c r="AT5" s="19"/>
      <c r="AU5" s="19"/>
      <c r="AV5" s="19"/>
    </row>
    <row r="6" spans="1:51" ht="22.5" customHeight="1" thickTop="1" thickBot="1">
      <c r="A6" s="76">
        <v>1</v>
      </c>
      <c r="B6" s="156" t="s">
        <v>34</v>
      </c>
      <c r="C6" s="157"/>
      <c r="D6" s="181" t="s">
        <v>11</v>
      </c>
      <c r="E6" s="182"/>
      <c r="F6" s="182"/>
      <c r="G6" s="182"/>
      <c r="H6" s="182"/>
      <c r="I6" s="182"/>
      <c r="J6" s="182"/>
      <c r="K6" s="182"/>
      <c r="L6" s="182"/>
      <c r="M6" s="183"/>
      <c r="N6" s="181" t="s">
        <v>10</v>
      </c>
      <c r="O6" s="182"/>
      <c r="P6" s="182"/>
      <c r="Q6" s="182"/>
      <c r="R6" s="182"/>
      <c r="S6" s="182"/>
      <c r="T6" s="182"/>
      <c r="U6" s="182"/>
      <c r="V6" s="182"/>
      <c r="W6" s="183"/>
      <c r="X6" s="181" t="s">
        <v>12</v>
      </c>
      <c r="Y6" s="182"/>
      <c r="Z6" s="182"/>
      <c r="AA6" s="182"/>
      <c r="AB6" s="182"/>
      <c r="AC6" s="182"/>
      <c r="AD6" s="182"/>
      <c r="AE6" s="182"/>
      <c r="AF6" s="182"/>
      <c r="AG6" s="183"/>
      <c r="AH6" s="205" t="s">
        <v>53</v>
      </c>
      <c r="AI6" s="206"/>
      <c r="AJ6" s="206"/>
      <c r="AK6" s="206"/>
      <c r="AL6" s="206"/>
      <c r="AM6" s="206"/>
      <c r="AN6" s="206"/>
      <c r="AO6" s="206"/>
      <c r="AP6" s="206"/>
      <c r="AQ6" s="206"/>
      <c r="AR6" s="206"/>
      <c r="AS6" s="206"/>
      <c r="AT6" s="206"/>
      <c r="AU6" s="207"/>
    </row>
    <row r="7" spans="1:51" ht="18.75" customHeight="1">
      <c r="B7" s="96"/>
      <c r="C7" s="97"/>
      <c r="D7" s="71" t="s">
        <v>25</v>
      </c>
      <c r="E7" s="147" t="s">
        <v>26</v>
      </c>
      <c r="F7" s="184" t="s">
        <v>27</v>
      </c>
      <c r="G7" s="185"/>
      <c r="H7" s="185"/>
      <c r="I7" s="185"/>
      <c r="J7" s="185"/>
      <c r="K7" s="186"/>
      <c r="L7" s="149" t="s">
        <v>26</v>
      </c>
      <c r="M7" s="72" t="s">
        <v>14</v>
      </c>
      <c r="N7" s="71" t="s">
        <v>28</v>
      </c>
      <c r="O7" s="147" t="s">
        <v>26</v>
      </c>
      <c r="P7" s="184" t="s">
        <v>27</v>
      </c>
      <c r="Q7" s="185"/>
      <c r="R7" s="185"/>
      <c r="S7" s="185"/>
      <c r="T7" s="185"/>
      <c r="U7" s="186"/>
      <c r="V7" s="149" t="s">
        <v>26</v>
      </c>
      <c r="W7" s="72" t="s">
        <v>14</v>
      </c>
      <c r="X7" s="71" t="s">
        <v>28</v>
      </c>
      <c r="Y7" s="147" t="s">
        <v>26</v>
      </c>
      <c r="Z7" s="184" t="s">
        <v>27</v>
      </c>
      <c r="AA7" s="185"/>
      <c r="AB7" s="185"/>
      <c r="AC7" s="185"/>
      <c r="AD7" s="185"/>
      <c r="AE7" s="186"/>
      <c r="AF7" s="149" t="s">
        <v>26</v>
      </c>
      <c r="AG7" s="72" t="s">
        <v>14</v>
      </c>
      <c r="AH7" s="179" t="s">
        <v>22</v>
      </c>
      <c r="AI7" s="180"/>
      <c r="AJ7" s="151" t="s">
        <v>5</v>
      </c>
      <c r="AK7" s="152"/>
      <c r="AL7" s="175"/>
      <c r="AM7" s="151" t="s">
        <v>5</v>
      </c>
      <c r="AN7" s="152"/>
      <c r="AO7" s="175"/>
      <c r="AP7" s="151" t="s">
        <v>5</v>
      </c>
      <c r="AQ7" s="152"/>
      <c r="AR7" s="152"/>
      <c r="AS7" s="199" t="s">
        <v>196</v>
      </c>
      <c r="AT7" s="201" t="s">
        <v>197</v>
      </c>
      <c r="AU7" s="203" t="s">
        <v>194</v>
      </c>
    </row>
    <row r="8" spans="1:51" ht="18.75" customHeight="1" thickBot="1">
      <c r="B8" s="94" t="s">
        <v>45</v>
      </c>
      <c r="C8" s="95"/>
      <c r="D8" s="21" t="s">
        <v>1</v>
      </c>
      <c r="E8" s="148"/>
      <c r="F8" s="187"/>
      <c r="G8" s="177"/>
      <c r="H8" s="188"/>
      <c r="I8" s="189" t="s">
        <v>52</v>
      </c>
      <c r="J8" s="190"/>
      <c r="K8" s="191"/>
      <c r="L8" s="150"/>
      <c r="M8" s="22" t="s">
        <v>1</v>
      </c>
      <c r="N8" s="21" t="s">
        <v>1</v>
      </c>
      <c r="O8" s="148"/>
      <c r="P8" s="187"/>
      <c r="Q8" s="177"/>
      <c r="R8" s="188"/>
      <c r="S8" s="189" t="s">
        <v>52</v>
      </c>
      <c r="T8" s="190"/>
      <c r="U8" s="191"/>
      <c r="V8" s="150"/>
      <c r="W8" s="22" t="s">
        <v>1</v>
      </c>
      <c r="X8" s="21" t="s">
        <v>1</v>
      </c>
      <c r="Y8" s="148"/>
      <c r="Z8" s="187"/>
      <c r="AA8" s="177"/>
      <c r="AB8" s="188"/>
      <c r="AC8" s="189" t="s">
        <v>52</v>
      </c>
      <c r="AD8" s="190"/>
      <c r="AE8" s="191"/>
      <c r="AF8" s="150"/>
      <c r="AG8" s="22" t="s">
        <v>1</v>
      </c>
      <c r="AH8" s="23" t="s">
        <v>23</v>
      </c>
      <c r="AI8" s="14" t="s">
        <v>24</v>
      </c>
      <c r="AJ8" s="176" t="s">
        <v>6</v>
      </c>
      <c r="AK8" s="177"/>
      <c r="AL8" s="178"/>
      <c r="AM8" s="176" t="s">
        <v>7</v>
      </c>
      <c r="AN8" s="177"/>
      <c r="AO8" s="178"/>
      <c r="AP8" s="154" t="s">
        <v>8</v>
      </c>
      <c r="AQ8" s="155"/>
      <c r="AR8" s="155"/>
      <c r="AS8" s="200"/>
      <c r="AT8" s="202"/>
      <c r="AU8" s="204"/>
    </row>
    <row r="9" spans="1:51" ht="22.5" customHeight="1" thickTop="1" thickBot="1">
      <c r="B9" s="105" t="s">
        <v>29</v>
      </c>
      <c r="C9" s="98"/>
      <c r="D9" s="63"/>
      <c r="E9" s="130">
        <f>IF(OR(AND(F9=4,(F9-H9)&gt;=2),AND(F9=5,F9-H9&gt;=1,F9-H9&lt;=2)),1,0) +IF(OR(AND(F10=4,(F10-H10)&gt;=2),AND(F10=5,F10-H10&gt;=1,F10-H10&lt;=2)),1,0) +IF((F11-H11)&gt;0,1,0)</f>
        <v>0</v>
      </c>
      <c r="F9" s="56"/>
      <c r="G9" s="57" t="s">
        <v>191</v>
      </c>
      <c r="H9" s="58"/>
      <c r="I9" s="26" t="s">
        <v>2</v>
      </c>
      <c r="J9" s="33"/>
      <c r="K9" s="27" t="s">
        <v>3</v>
      </c>
      <c r="L9" s="127">
        <f>IF(OR(AND(H9=4,(H9-F9)&gt;=2),AND(H9=5,H9-F9&gt;=1,H9-F9&lt;=2)),1,0)+IF(OR(AND(H10=4,(H10-F10)&gt;=2),AND(H10=5,H10-F10&gt;=1,H10-F10&lt;=2)),1,0)+IF((H11-F11)&gt;0,1,0)</f>
        <v>0</v>
      </c>
      <c r="M9" s="67"/>
      <c r="N9" s="63"/>
      <c r="O9" s="130">
        <f>IF(OR(AND(P9=4,(P9-R9)&gt;=2),AND(P9=5,P9-R9&gt;=1,P9-R9&lt;=2)),1,0) +IF(OR(AND(P10=4,(P10-R10)&gt;=2),AND(P10=5,P10-R10&gt;=1,P10-R10&lt;=2)),1,0) +IF((P11-R11)&gt;0,1,0)</f>
        <v>0</v>
      </c>
      <c r="P9" s="56"/>
      <c r="Q9" s="57" t="s">
        <v>191</v>
      </c>
      <c r="R9" s="58"/>
      <c r="S9" s="26" t="s">
        <v>2</v>
      </c>
      <c r="T9" s="33"/>
      <c r="U9" s="27" t="s">
        <v>3</v>
      </c>
      <c r="V9" s="158">
        <f>IF(OR(AND(R9=4,(R9-P9)&gt;=2),AND(R9=5,R9-P9&gt;=1,R9-P9&lt;=2)),1,0)+IF(OR(AND(R10=4,(R10-P10)&gt;=2),AND(R10=5,R10-P10&gt;=1,R10-P10&lt;=2)),1,0)+IF((R11-P11)&gt;0,1,0)</f>
        <v>0</v>
      </c>
      <c r="W9" s="67"/>
      <c r="X9" s="63"/>
      <c r="Y9" s="130">
        <f>IF(OR(AND(Z9=4,(Z9-AB9)&gt;=2),AND(Z9=5,Z9-AB9&gt;=1,Z9-AB9&lt;=2)),1,0) +IF(OR(AND(Z10=4,(Z10-AB10)&gt;=2),AND(Z10=5,Z10-AB10&gt;=1,Z10-AB10&lt;=2)),1,0) +IF((Z11-AB11)&gt;0,1,0)</f>
        <v>0</v>
      </c>
      <c r="Z9" s="56"/>
      <c r="AA9" s="57" t="s">
        <v>191</v>
      </c>
      <c r="AB9" s="58"/>
      <c r="AC9" s="26" t="s">
        <v>2</v>
      </c>
      <c r="AD9" s="33"/>
      <c r="AE9" s="27" t="s">
        <v>3</v>
      </c>
      <c r="AF9" s="158">
        <f>IF(OR(AND(AB9=4,(AB9-Z9)&gt;=2),AND(AB9=5,AB9-Z9&gt;=1,AB9-Z9&lt;=2)),1,0)+IF(OR(AND(AB10=4,(AB10-Z10)&gt;=2),AND(AB10=5,AB10-Z10&gt;=1,AB10-Z10&lt;=2)),1,0)+IF((AB11-Z11)&gt;0,1,0)</f>
        <v>0</v>
      </c>
      <c r="AG9" s="67"/>
      <c r="AH9" s="136">
        <f>IF(AJ9&gt;=2,1,0)</f>
        <v>0</v>
      </c>
      <c r="AI9" s="125">
        <f>IF(OR(AND(AL9=3,AJ9&lt;=1),AND(AL9=2,AJ9=0)),1,0)</f>
        <v>0</v>
      </c>
      <c r="AJ9" s="120">
        <f>IF(E9=2,1,0)+IF(O9=2,1,0)+IF(Y9=2,1,0)</f>
        <v>0</v>
      </c>
      <c r="AK9" s="92" t="s">
        <v>13</v>
      </c>
      <c r="AL9" s="125">
        <f>IF(OR(E9=2, L9=2), 1,0)+IF(OR(O9=2, V9=2), 1,0)+IF(OR(Y9=2, AF9=2), 1,0)</f>
        <v>0</v>
      </c>
      <c r="AM9" s="120">
        <f>SUM(E9,O9,Y9)</f>
        <v>0</v>
      </c>
      <c r="AN9" s="92" t="s">
        <v>13</v>
      </c>
      <c r="AO9" s="125">
        <f>SUM(E9,L9,O9,V9,Y9,AF9)</f>
        <v>0</v>
      </c>
      <c r="AP9" s="120">
        <f>SUM(F9:F11,P9:P11,Z9:Z11)</f>
        <v>0</v>
      </c>
      <c r="AQ9" s="92" t="s">
        <v>13</v>
      </c>
      <c r="AR9" s="92">
        <f>SUM(F9:H11,P9:R11,Z9:AB11)</f>
        <v>0</v>
      </c>
      <c r="AS9" s="90">
        <f>IF(AL9=3,3,IF(AL9=2,0,IF(AL9=1,-2,-5)))</f>
        <v>-5</v>
      </c>
      <c r="AT9" s="91">
        <f>IF(AJ9&gt;=2,2,0)</f>
        <v>0</v>
      </c>
      <c r="AU9" s="87">
        <f>SUM(AS9:AT12)</f>
        <v>-5</v>
      </c>
      <c r="AY9" s="4" t="e">
        <f>INDEX(チーム名!$A:$A,MATCH($C9,チーム名!$B:$B,0),1)</f>
        <v>#N/A</v>
      </c>
    </row>
    <row r="10" spans="1:51" ht="22.5" customHeight="1" thickTop="1" thickBot="1">
      <c r="B10" s="105"/>
      <c r="C10" s="99"/>
      <c r="D10" s="64"/>
      <c r="E10" s="131"/>
      <c r="F10" s="31"/>
      <c r="G10" s="25" t="s">
        <v>4</v>
      </c>
      <c r="H10" s="32"/>
      <c r="I10" s="26" t="s">
        <v>2</v>
      </c>
      <c r="J10" s="33"/>
      <c r="K10" s="27" t="s">
        <v>3</v>
      </c>
      <c r="L10" s="128"/>
      <c r="M10" s="68"/>
      <c r="N10" s="64"/>
      <c r="O10" s="131"/>
      <c r="P10" s="31"/>
      <c r="Q10" s="25" t="s">
        <v>4</v>
      </c>
      <c r="R10" s="32"/>
      <c r="S10" s="26" t="s">
        <v>2</v>
      </c>
      <c r="T10" s="33"/>
      <c r="U10" s="27" t="s">
        <v>3</v>
      </c>
      <c r="V10" s="159"/>
      <c r="W10" s="68"/>
      <c r="X10" s="64"/>
      <c r="Y10" s="131"/>
      <c r="Z10" s="31"/>
      <c r="AA10" s="25" t="s">
        <v>4</v>
      </c>
      <c r="AB10" s="32"/>
      <c r="AC10" s="26" t="s">
        <v>2</v>
      </c>
      <c r="AD10" s="33"/>
      <c r="AE10" s="27" t="s">
        <v>3</v>
      </c>
      <c r="AF10" s="159"/>
      <c r="AG10" s="68"/>
      <c r="AH10" s="136"/>
      <c r="AI10" s="125"/>
      <c r="AJ10" s="120"/>
      <c r="AK10" s="92"/>
      <c r="AL10" s="125"/>
      <c r="AM10" s="120"/>
      <c r="AN10" s="92"/>
      <c r="AO10" s="125"/>
      <c r="AP10" s="120"/>
      <c r="AQ10" s="92"/>
      <c r="AR10" s="92"/>
      <c r="AS10" s="90"/>
      <c r="AT10" s="91"/>
      <c r="AU10" s="87"/>
    </row>
    <row r="11" spans="1:51" ht="22.5" customHeight="1" thickTop="1" thickBot="1">
      <c r="B11" s="105"/>
      <c r="C11" s="99"/>
      <c r="D11" s="65"/>
      <c r="E11" s="132"/>
      <c r="F11" s="59"/>
      <c r="G11" s="60" t="s">
        <v>4</v>
      </c>
      <c r="H11" s="61"/>
      <c r="I11" s="26" t="s">
        <v>2</v>
      </c>
      <c r="J11" s="33"/>
      <c r="K11" s="27" t="s">
        <v>3</v>
      </c>
      <c r="L11" s="129"/>
      <c r="M11" s="69"/>
      <c r="N11" s="65"/>
      <c r="O11" s="132"/>
      <c r="P11" s="59"/>
      <c r="Q11" s="60" t="s">
        <v>4</v>
      </c>
      <c r="R11" s="61"/>
      <c r="S11" s="26" t="s">
        <v>2</v>
      </c>
      <c r="T11" s="33"/>
      <c r="U11" s="27" t="s">
        <v>3</v>
      </c>
      <c r="V11" s="160"/>
      <c r="W11" s="69"/>
      <c r="X11" s="65"/>
      <c r="Y11" s="132"/>
      <c r="Z11" s="59"/>
      <c r="AA11" s="60" t="s">
        <v>4</v>
      </c>
      <c r="AB11" s="70"/>
      <c r="AC11" s="26" t="s">
        <v>2</v>
      </c>
      <c r="AD11" s="33"/>
      <c r="AE11" s="27" t="s">
        <v>3</v>
      </c>
      <c r="AF11" s="160"/>
      <c r="AG11" s="69"/>
      <c r="AH11" s="136"/>
      <c r="AI11" s="125"/>
      <c r="AJ11" s="120"/>
      <c r="AK11" s="92"/>
      <c r="AL11" s="125"/>
      <c r="AM11" s="120"/>
      <c r="AN11" s="92"/>
      <c r="AO11" s="125"/>
      <c r="AP11" s="120"/>
      <c r="AQ11" s="92"/>
      <c r="AR11" s="92"/>
      <c r="AS11" s="90"/>
      <c r="AT11" s="91"/>
      <c r="AU11" s="87"/>
    </row>
    <row r="12" spans="1:51" ht="22.5" customHeight="1" thickTop="1" thickBot="1">
      <c r="B12" s="106"/>
      <c r="C12" s="100"/>
      <c r="D12" s="66" t="s">
        <v>9</v>
      </c>
      <c r="E12" s="141"/>
      <c r="F12" s="142"/>
      <c r="G12" s="142"/>
      <c r="H12" s="143"/>
      <c r="I12" s="144" t="s">
        <v>0</v>
      </c>
      <c r="J12" s="145"/>
      <c r="K12" s="146"/>
      <c r="L12" s="138"/>
      <c r="M12" s="139"/>
      <c r="N12" s="66" t="s">
        <v>9</v>
      </c>
      <c r="O12" s="141"/>
      <c r="P12" s="142"/>
      <c r="Q12" s="142"/>
      <c r="R12" s="143"/>
      <c r="S12" s="144" t="s">
        <v>0</v>
      </c>
      <c r="T12" s="145"/>
      <c r="U12" s="146"/>
      <c r="V12" s="138"/>
      <c r="W12" s="139"/>
      <c r="X12" s="66" t="s">
        <v>9</v>
      </c>
      <c r="Y12" s="141"/>
      <c r="Z12" s="142"/>
      <c r="AA12" s="142"/>
      <c r="AB12" s="143"/>
      <c r="AC12" s="144" t="s">
        <v>0</v>
      </c>
      <c r="AD12" s="145"/>
      <c r="AE12" s="146"/>
      <c r="AF12" s="138"/>
      <c r="AG12" s="139"/>
      <c r="AH12" s="137"/>
      <c r="AI12" s="118"/>
      <c r="AJ12" s="117"/>
      <c r="AK12" s="93"/>
      <c r="AL12" s="118"/>
      <c r="AM12" s="117"/>
      <c r="AN12" s="93"/>
      <c r="AO12" s="118"/>
      <c r="AP12" s="117"/>
      <c r="AQ12" s="93"/>
      <c r="AR12" s="93"/>
      <c r="AS12" s="90"/>
      <c r="AT12" s="91"/>
      <c r="AU12" s="87"/>
    </row>
    <row r="13" spans="1:51" ht="22.5" customHeight="1" thickTop="1" thickBot="1">
      <c r="B13" s="101" t="s">
        <v>30</v>
      </c>
      <c r="C13" s="98"/>
      <c r="D13" s="63"/>
      <c r="E13" s="130">
        <f>IF(OR(AND(F13=4,(F13-H13)&gt;=2),AND(F13=5,F13-H13&gt;=1,F13-H13&lt;=2)),1,0) +IF(OR(AND(F14=4,(F14-H14)&gt;=2),AND(F14=5,F14-H14&gt;=1,F14-H14&lt;=2)),1,0) +IF((F15-H15)&gt;0,1,0)</f>
        <v>0</v>
      </c>
      <c r="F13" s="56"/>
      <c r="G13" s="57" t="s">
        <v>191</v>
      </c>
      <c r="H13" s="58"/>
      <c r="I13" s="26" t="s">
        <v>2</v>
      </c>
      <c r="J13" s="33"/>
      <c r="K13" s="27" t="s">
        <v>3</v>
      </c>
      <c r="L13" s="127">
        <f>IF(OR(AND(H13=4,(H13-F13)&gt;=2),AND(H13=5,H13-F13&gt;=1,H13-F13&lt;=2)),1,0)+IF(OR(AND(H14=4,(H14-F14)&gt;=2),AND(H14=5,H14-F14&gt;=1,H14-F14&lt;=2)),1,0)+IF((H15-F15)&gt;0,1,0)</f>
        <v>0</v>
      </c>
      <c r="M13" s="67"/>
      <c r="N13" s="63"/>
      <c r="O13" s="130">
        <f>IF(OR(AND(P13=4,(P13-R13)&gt;=2),AND(P13=5,P13-R13&gt;=1,P13-R13&lt;=2)),1,0) +IF(OR(AND(P14=4,(P14-R14)&gt;=2),AND(P14=5,P14-R14&gt;=1,P14-R14&lt;=2)),1,0) +IF((P15-R15)&gt;0,1,0)</f>
        <v>0</v>
      </c>
      <c r="P13" s="56"/>
      <c r="Q13" s="57" t="s">
        <v>191</v>
      </c>
      <c r="R13" s="58"/>
      <c r="S13" s="26" t="s">
        <v>2</v>
      </c>
      <c r="T13" s="33"/>
      <c r="U13" s="27" t="s">
        <v>3</v>
      </c>
      <c r="V13" s="127">
        <f>IF(OR(AND(R13=4,(R13-P13)&gt;=2),AND(R13=5,R13-P13&gt;=1,R13-P13&lt;=2)),1,0)+IF(OR(AND(R14=4,(R14-P14)&gt;=2),AND(R14=5,R14-P14&gt;=1,R14-P14&lt;=2)),1,0)+IF((R15-P15)&gt;0,1,0)</f>
        <v>0</v>
      </c>
      <c r="W13" s="67"/>
      <c r="X13" s="63"/>
      <c r="Y13" s="130">
        <f>IF(OR(AND(Z13=4,(Z13-AB13)&gt;=2),AND(Z13=5,Z13-AB13&gt;=1,Z13-AB13&lt;=2)),1,0) +IF(OR(AND(Z14=4,(Z14-AB14)&gt;=2),AND(Z14=5,Z14-AB14&gt;=1,Z14-AB14&lt;=2)),1,0) +IF((Z15-AB15)&gt;0,1,0)</f>
        <v>0</v>
      </c>
      <c r="Z13" s="56"/>
      <c r="AA13" s="57" t="s">
        <v>191</v>
      </c>
      <c r="AB13" s="58"/>
      <c r="AC13" s="26" t="s">
        <v>2</v>
      </c>
      <c r="AD13" s="33"/>
      <c r="AE13" s="27" t="s">
        <v>3</v>
      </c>
      <c r="AF13" s="158">
        <f>IF(OR(AND(AB13=4,(AB13-Z13)&gt;=2),AND(AB13=5,AB13-Z13&gt;=1,AB13-Z13&lt;=2)),1,0)+IF(OR(AND(AB14=4,(AB14-Z14)&gt;=2),AND(AB14=5,AB14-Z14&gt;=1,AB14-Z14&lt;=2)),1,0)+IF((AB15-Z15)&gt;0,1,0)</f>
        <v>0</v>
      </c>
      <c r="AG13" s="67"/>
      <c r="AH13" s="136">
        <f>IF(AJ13&gt;=2,1,0)</f>
        <v>0</v>
      </c>
      <c r="AI13" s="125">
        <f>IF(OR(AND(AL13=3,AJ13&lt;=1),AND(AL13=2,AJ13=0)),1,0)</f>
        <v>0</v>
      </c>
      <c r="AJ13" s="120">
        <f>IF(E13=2,1,0)+IF(O13=2,1,0)+IF(Y13=2,1,0)</f>
        <v>0</v>
      </c>
      <c r="AK13" s="92" t="s">
        <v>13</v>
      </c>
      <c r="AL13" s="125">
        <f>IF(OR(E13=2, L13=2), 1,0)+IF(OR(O13=2, V13=2), 1,0)+IF(OR(Y13=2, AF13=2), 1,0)</f>
        <v>0</v>
      </c>
      <c r="AM13" s="120">
        <f>SUM(E13,O13,Y13)</f>
        <v>0</v>
      </c>
      <c r="AN13" s="92" t="s">
        <v>13</v>
      </c>
      <c r="AO13" s="125">
        <f>SUM(E13,L13,O13,V13,Y13,AF13)</f>
        <v>0</v>
      </c>
      <c r="AP13" s="120">
        <f>SUM(F13:F15,P13:P15,Z13:Z15)</f>
        <v>0</v>
      </c>
      <c r="AQ13" s="92" t="s">
        <v>13</v>
      </c>
      <c r="AR13" s="92">
        <f>SUM(F13:H15,P13:R15,Z13:AB15)</f>
        <v>0</v>
      </c>
      <c r="AS13" s="90">
        <f>IF(AL13=3,3,IF(AL13=2,0,IF(AL13=1,-2,-5)))</f>
        <v>-5</v>
      </c>
      <c r="AT13" s="91">
        <f>IF(AJ13&gt;=2,2,0)</f>
        <v>0</v>
      </c>
      <c r="AU13" s="87">
        <f>SUM(AS13:AT16)</f>
        <v>-5</v>
      </c>
      <c r="AY13" s="4" t="e">
        <f>INDEX(チーム名!$A:$A,MATCH($C13,チーム名!$B:$B,0),1)</f>
        <v>#N/A</v>
      </c>
    </row>
    <row r="14" spans="1:51" ht="22.5" customHeight="1" thickTop="1" thickBot="1">
      <c r="B14" s="102"/>
      <c r="C14" s="99"/>
      <c r="D14" s="64"/>
      <c r="E14" s="131"/>
      <c r="F14" s="31"/>
      <c r="G14" s="25" t="s">
        <v>4</v>
      </c>
      <c r="H14" s="32"/>
      <c r="I14" s="26" t="s">
        <v>2</v>
      </c>
      <c r="J14" s="33"/>
      <c r="K14" s="27" t="s">
        <v>3</v>
      </c>
      <c r="L14" s="128"/>
      <c r="M14" s="68"/>
      <c r="N14" s="64"/>
      <c r="O14" s="131"/>
      <c r="P14" s="31"/>
      <c r="Q14" s="25" t="s">
        <v>4</v>
      </c>
      <c r="R14" s="32"/>
      <c r="S14" s="26" t="s">
        <v>2</v>
      </c>
      <c r="T14" s="33"/>
      <c r="U14" s="27" t="s">
        <v>3</v>
      </c>
      <c r="V14" s="128"/>
      <c r="W14" s="68"/>
      <c r="X14" s="64"/>
      <c r="Y14" s="131"/>
      <c r="Z14" s="31"/>
      <c r="AA14" s="25" t="s">
        <v>4</v>
      </c>
      <c r="AB14" s="32"/>
      <c r="AC14" s="26" t="s">
        <v>2</v>
      </c>
      <c r="AD14" s="33"/>
      <c r="AE14" s="27" t="s">
        <v>3</v>
      </c>
      <c r="AF14" s="159"/>
      <c r="AG14" s="68"/>
      <c r="AH14" s="136"/>
      <c r="AI14" s="125"/>
      <c r="AJ14" s="120"/>
      <c r="AK14" s="92"/>
      <c r="AL14" s="125"/>
      <c r="AM14" s="120"/>
      <c r="AN14" s="92"/>
      <c r="AO14" s="125"/>
      <c r="AP14" s="120"/>
      <c r="AQ14" s="92"/>
      <c r="AR14" s="92"/>
      <c r="AS14" s="90"/>
      <c r="AT14" s="91"/>
      <c r="AU14" s="87"/>
    </row>
    <row r="15" spans="1:51" ht="22.5" customHeight="1" thickTop="1" thickBot="1">
      <c r="B15" s="102"/>
      <c r="C15" s="99"/>
      <c r="D15" s="65"/>
      <c r="E15" s="132"/>
      <c r="F15" s="59"/>
      <c r="G15" s="60" t="s">
        <v>4</v>
      </c>
      <c r="H15" s="61"/>
      <c r="I15" s="26" t="s">
        <v>2</v>
      </c>
      <c r="J15" s="33"/>
      <c r="K15" s="27" t="s">
        <v>3</v>
      </c>
      <c r="L15" s="129"/>
      <c r="M15" s="69"/>
      <c r="N15" s="65"/>
      <c r="O15" s="132"/>
      <c r="P15" s="59"/>
      <c r="Q15" s="60" t="s">
        <v>4</v>
      </c>
      <c r="R15" s="61"/>
      <c r="S15" s="26" t="s">
        <v>2</v>
      </c>
      <c r="T15" s="33"/>
      <c r="U15" s="27" t="s">
        <v>3</v>
      </c>
      <c r="V15" s="129"/>
      <c r="W15" s="69"/>
      <c r="X15" s="65"/>
      <c r="Y15" s="132"/>
      <c r="Z15" s="59"/>
      <c r="AA15" s="60" t="s">
        <v>4</v>
      </c>
      <c r="AB15" s="61"/>
      <c r="AC15" s="26" t="s">
        <v>2</v>
      </c>
      <c r="AD15" s="33"/>
      <c r="AE15" s="27" t="s">
        <v>3</v>
      </c>
      <c r="AF15" s="160"/>
      <c r="AG15" s="69"/>
      <c r="AH15" s="136"/>
      <c r="AI15" s="125"/>
      <c r="AJ15" s="120"/>
      <c r="AK15" s="92"/>
      <c r="AL15" s="125"/>
      <c r="AM15" s="120"/>
      <c r="AN15" s="92"/>
      <c r="AO15" s="125"/>
      <c r="AP15" s="120"/>
      <c r="AQ15" s="92"/>
      <c r="AR15" s="92"/>
      <c r="AS15" s="90"/>
      <c r="AT15" s="91"/>
      <c r="AU15" s="87"/>
    </row>
    <row r="16" spans="1:51" ht="22.5" customHeight="1" thickTop="1" thickBot="1">
      <c r="B16" s="103"/>
      <c r="C16" s="100"/>
      <c r="D16" s="66" t="s">
        <v>9</v>
      </c>
      <c r="E16" s="141"/>
      <c r="F16" s="142"/>
      <c r="G16" s="142"/>
      <c r="H16" s="143"/>
      <c r="I16" s="144" t="s">
        <v>0</v>
      </c>
      <c r="J16" s="145"/>
      <c r="K16" s="146"/>
      <c r="L16" s="138"/>
      <c r="M16" s="139"/>
      <c r="N16" s="66" t="s">
        <v>9</v>
      </c>
      <c r="O16" s="141"/>
      <c r="P16" s="142"/>
      <c r="Q16" s="142"/>
      <c r="R16" s="143"/>
      <c r="S16" s="144" t="s">
        <v>0</v>
      </c>
      <c r="T16" s="145"/>
      <c r="U16" s="146"/>
      <c r="V16" s="138"/>
      <c r="W16" s="139"/>
      <c r="X16" s="66" t="s">
        <v>9</v>
      </c>
      <c r="Y16" s="141"/>
      <c r="Z16" s="142"/>
      <c r="AA16" s="142"/>
      <c r="AB16" s="143"/>
      <c r="AC16" s="144" t="s">
        <v>0</v>
      </c>
      <c r="AD16" s="145"/>
      <c r="AE16" s="146"/>
      <c r="AF16" s="138"/>
      <c r="AG16" s="139"/>
      <c r="AH16" s="137"/>
      <c r="AI16" s="118"/>
      <c r="AJ16" s="117"/>
      <c r="AK16" s="93"/>
      <c r="AL16" s="118"/>
      <c r="AM16" s="117"/>
      <c r="AN16" s="93"/>
      <c r="AO16" s="118"/>
      <c r="AP16" s="117"/>
      <c r="AQ16" s="93"/>
      <c r="AR16" s="93"/>
      <c r="AS16" s="90"/>
      <c r="AT16" s="91"/>
      <c r="AU16" s="87"/>
    </row>
    <row r="17" spans="2:51" ht="22.5" customHeight="1" thickTop="1" thickBot="1">
      <c r="B17" s="101" t="s">
        <v>31</v>
      </c>
      <c r="C17" s="98"/>
      <c r="D17" s="63"/>
      <c r="E17" s="130">
        <f>IF(OR(AND(F17=4,(F17-H17)&gt;=2),AND(F17=5,F17-H17&gt;=1,F17-H17&lt;=2)),1,0) +IF(OR(AND(F18=4,(F18-H18)&gt;=2),AND(F18=5,F18-H18&gt;=1,F18-H18&lt;=2)),1,0) +IF((F19-H19)&gt;0,1,0)</f>
        <v>0</v>
      </c>
      <c r="F17" s="56"/>
      <c r="G17" s="57" t="s">
        <v>191</v>
      </c>
      <c r="H17" s="58"/>
      <c r="I17" s="26" t="s">
        <v>2</v>
      </c>
      <c r="J17" s="33"/>
      <c r="K17" s="27" t="s">
        <v>3</v>
      </c>
      <c r="L17" s="127">
        <f>IF(OR(AND(H17=4,(H17-F17)&gt;=2),AND(H17=5,H17-F17&gt;=1,H17-F17&lt;=2)),1,0)+IF(OR(AND(H18=4,(H18-F18)&gt;=2),AND(H18=5,H18-F18&gt;=1,H18-F18&lt;=2)),1,0)+IF((H19-F19)&gt;0,1,0)</f>
        <v>0</v>
      </c>
      <c r="M17" s="67"/>
      <c r="N17" s="63"/>
      <c r="O17" s="130">
        <f>IF(OR(AND(P17=4,(P17-R17)&gt;=2),AND(P17=5,P17-R17&gt;=1,P17-R17&lt;=2)),1,0) +IF(OR(AND(P18=4,(P18-R18)&gt;=2),AND(P18=5,P18-R18&gt;=1,P18-R18&lt;=2)),1,0) +IF((P19-R19)&gt;0,1,0)</f>
        <v>0</v>
      </c>
      <c r="P17" s="56"/>
      <c r="Q17" s="57" t="s">
        <v>191</v>
      </c>
      <c r="R17" s="58"/>
      <c r="S17" s="26" t="s">
        <v>2</v>
      </c>
      <c r="T17" s="33"/>
      <c r="U17" s="27" t="s">
        <v>3</v>
      </c>
      <c r="V17" s="127">
        <f>IF(OR(AND(R17=4,(R17-P17)&gt;=2),AND(R17=5,R17-P17&gt;=1,R17-P17&lt;=2)),1,0)+IF(OR(AND(R18=4,(R18-P18)&gt;=2),AND(R18=5,R18-P18&gt;=1,R18-P18&lt;=2)),1,0)+IF((R19-P19)&gt;0,1,0)</f>
        <v>0</v>
      </c>
      <c r="W17" s="67"/>
      <c r="X17" s="63"/>
      <c r="Y17" s="130">
        <f>IF(OR(AND(Z17=4,(Z17-AB17)&gt;=2),AND(Z17=5,Z17-AB17&gt;=1,Z17-AB17&lt;=2)),1,0) +IF(OR(AND(Z18=4,(Z18-AB18)&gt;=2),AND(Z18=5,Z18-AB18&gt;=1,Z18-AB18&lt;=2)),1,0) +IF((Z19-AB19)&gt;0,1,0)</f>
        <v>0</v>
      </c>
      <c r="Z17" s="56"/>
      <c r="AA17" s="57" t="s">
        <v>191</v>
      </c>
      <c r="AB17" s="58"/>
      <c r="AC17" s="26" t="s">
        <v>2</v>
      </c>
      <c r="AD17" s="33"/>
      <c r="AE17" s="27" t="s">
        <v>3</v>
      </c>
      <c r="AF17" s="158">
        <f>IF(OR(AND(AB17=4,(AB17-Z17)&gt;=2),AND(AB17=5,AB17-Z17&gt;=1,AB17-Z17&lt;=2)),1,0)+IF(OR(AND(AB18=4,(AB18-Z18)&gt;=2),AND(AB18=5,AB18-Z18&gt;=1,AB18-Z18&lt;=2)),1,0)+IF((AB19-Z19)&gt;0,1,0)</f>
        <v>0</v>
      </c>
      <c r="AG17" s="67"/>
      <c r="AH17" s="136">
        <f>IF(AJ17&gt;=2,1,0)</f>
        <v>0</v>
      </c>
      <c r="AI17" s="125">
        <f>IF(OR(AND(AL17=3,AJ17&lt;=1),AND(AL17=2,AJ17=0)),1,0)</f>
        <v>0</v>
      </c>
      <c r="AJ17" s="120">
        <f>IF(E17=2,1,0)+IF(O17=2,1,0)+IF(Y17=2,1,0)</f>
        <v>0</v>
      </c>
      <c r="AK17" s="92" t="s">
        <v>13</v>
      </c>
      <c r="AL17" s="125">
        <f>IF(OR(E17=2, L17=2), 1,0)+IF(OR(O17=2, V17=2), 1,0)+IF(OR(Y17=2, AF17=2), 1,0)</f>
        <v>0</v>
      </c>
      <c r="AM17" s="120">
        <f>SUM(E17,O17,Y17)</f>
        <v>0</v>
      </c>
      <c r="AN17" s="92" t="s">
        <v>13</v>
      </c>
      <c r="AO17" s="125">
        <f>SUM(E17,L17,O17,V17,Y17,AF17)</f>
        <v>0</v>
      </c>
      <c r="AP17" s="120">
        <f>SUM(F17:F19,P17:P19,Z17:Z19)</f>
        <v>0</v>
      </c>
      <c r="AQ17" s="92" t="s">
        <v>13</v>
      </c>
      <c r="AR17" s="92">
        <f>SUM(F17:H19,P17:R19,Z17:AB19)</f>
        <v>0</v>
      </c>
      <c r="AS17" s="90">
        <f>IF(AL17=3,3,IF(AL17=2,0,IF(AL17=1,-2,-5)))</f>
        <v>-5</v>
      </c>
      <c r="AT17" s="91">
        <f>IF(AJ17&gt;=2,2,0)</f>
        <v>0</v>
      </c>
      <c r="AU17" s="87">
        <f>SUM(AS17:AT20)</f>
        <v>-5</v>
      </c>
      <c r="AY17" s="4" t="e">
        <f>INDEX(チーム名!$A:$A,MATCH($C17,チーム名!$B:$B,0),1)</f>
        <v>#N/A</v>
      </c>
    </row>
    <row r="18" spans="2:51" ht="22.5" customHeight="1" thickTop="1" thickBot="1">
      <c r="B18" s="102"/>
      <c r="C18" s="99"/>
      <c r="D18" s="64"/>
      <c r="E18" s="131"/>
      <c r="F18" s="31"/>
      <c r="G18" s="25" t="s">
        <v>4</v>
      </c>
      <c r="H18" s="32"/>
      <c r="I18" s="26" t="s">
        <v>2</v>
      </c>
      <c r="J18" s="33"/>
      <c r="K18" s="27" t="s">
        <v>3</v>
      </c>
      <c r="L18" s="128"/>
      <c r="M18" s="68"/>
      <c r="N18" s="64"/>
      <c r="O18" s="131"/>
      <c r="P18" s="31"/>
      <c r="Q18" s="25" t="s">
        <v>4</v>
      </c>
      <c r="R18" s="32"/>
      <c r="S18" s="26" t="s">
        <v>2</v>
      </c>
      <c r="T18" s="33"/>
      <c r="U18" s="27" t="s">
        <v>3</v>
      </c>
      <c r="V18" s="128"/>
      <c r="W18" s="68"/>
      <c r="X18" s="64"/>
      <c r="Y18" s="131"/>
      <c r="Z18" s="31"/>
      <c r="AA18" s="25" t="s">
        <v>4</v>
      </c>
      <c r="AB18" s="32"/>
      <c r="AC18" s="26" t="s">
        <v>2</v>
      </c>
      <c r="AD18" s="33"/>
      <c r="AE18" s="27" t="s">
        <v>3</v>
      </c>
      <c r="AF18" s="159"/>
      <c r="AG18" s="68"/>
      <c r="AH18" s="136"/>
      <c r="AI18" s="125"/>
      <c r="AJ18" s="120"/>
      <c r="AK18" s="92"/>
      <c r="AL18" s="125"/>
      <c r="AM18" s="120"/>
      <c r="AN18" s="92"/>
      <c r="AO18" s="125"/>
      <c r="AP18" s="120"/>
      <c r="AQ18" s="92"/>
      <c r="AR18" s="92"/>
      <c r="AS18" s="90"/>
      <c r="AT18" s="91"/>
      <c r="AU18" s="87"/>
    </row>
    <row r="19" spans="2:51" ht="22.5" customHeight="1" thickTop="1" thickBot="1">
      <c r="B19" s="102"/>
      <c r="C19" s="99"/>
      <c r="D19" s="65"/>
      <c r="E19" s="132"/>
      <c r="F19" s="59"/>
      <c r="G19" s="60" t="s">
        <v>4</v>
      </c>
      <c r="H19" s="61"/>
      <c r="I19" s="26" t="s">
        <v>2</v>
      </c>
      <c r="J19" s="33"/>
      <c r="K19" s="27" t="s">
        <v>3</v>
      </c>
      <c r="L19" s="129"/>
      <c r="M19" s="69"/>
      <c r="N19" s="65"/>
      <c r="O19" s="132"/>
      <c r="P19" s="59"/>
      <c r="Q19" s="60" t="s">
        <v>4</v>
      </c>
      <c r="R19" s="61"/>
      <c r="S19" s="26" t="s">
        <v>2</v>
      </c>
      <c r="T19" s="33"/>
      <c r="U19" s="27" t="s">
        <v>3</v>
      </c>
      <c r="V19" s="129"/>
      <c r="W19" s="69"/>
      <c r="X19" s="65"/>
      <c r="Y19" s="132"/>
      <c r="Z19" s="59"/>
      <c r="AA19" s="60" t="s">
        <v>4</v>
      </c>
      <c r="AB19" s="61"/>
      <c r="AC19" s="26" t="s">
        <v>2</v>
      </c>
      <c r="AD19" s="33"/>
      <c r="AE19" s="27" t="s">
        <v>3</v>
      </c>
      <c r="AF19" s="160"/>
      <c r="AG19" s="69"/>
      <c r="AH19" s="136"/>
      <c r="AI19" s="125"/>
      <c r="AJ19" s="120"/>
      <c r="AK19" s="92"/>
      <c r="AL19" s="125"/>
      <c r="AM19" s="120"/>
      <c r="AN19" s="92"/>
      <c r="AO19" s="125"/>
      <c r="AP19" s="120"/>
      <c r="AQ19" s="92"/>
      <c r="AR19" s="92"/>
      <c r="AS19" s="90"/>
      <c r="AT19" s="91"/>
      <c r="AU19" s="87"/>
    </row>
    <row r="20" spans="2:51" ht="22.5" customHeight="1" thickTop="1" thickBot="1">
      <c r="B20" s="103"/>
      <c r="C20" s="100"/>
      <c r="D20" s="66" t="s">
        <v>9</v>
      </c>
      <c r="E20" s="141"/>
      <c r="F20" s="142"/>
      <c r="G20" s="142"/>
      <c r="H20" s="143"/>
      <c r="I20" s="144" t="s">
        <v>0</v>
      </c>
      <c r="J20" s="145"/>
      <c r="K20" s="146"/>
      <c r="L20" s="138"/>
      <c r="M20" s="139"/>
      <c r="N20" s="66" t="s">
        <v>9</v>
      </c>
      <c r="O20" s="141"/>
      <c r="P20" s="142"/>
      <c r="Q20" s="142"/>
      <c r="R20" s="143"/>
      <c r="S20" s="144" t="s">
        <v>0</v>
      </c>
      <c r="T20" s="145"/>
      <c r="U20" s="146"/>
      <c r="V20" s="138"/>
      <c r="W20" s="139"/>
      <c r="X20" s="66" t="s">
        <v>9</v>
      </c>
      <c r="Y20" s="141"/>
      <c r="Z20" s="142"/>
      <c r="AA20" s="142"/>
      <c r="AB20" s="143"/>
      <c r="AC20" s="144" t="s">
        <v>0</v>
      </c>
      <c r="AD20" s="145"/>
      <c r="AE20" s="146"/>
      <c r="AF20" s="138"/>
      <c r="AG20" s="139"/>
      <c r="AH20" s="137"/>
      <c r="AI20" s="118"/>
      <c r="AJ20" s="117"/>
      <c r="AK20" s="93"/>
      <c r="AL20" s="118"/>
      <c r="AM20" s="117"/>
      <c r="AN20" s="93"/>
      <c r="AO20" s="118"/>
      <c r="AP20" s="117"/>
      <c r="AQ20" s="93"/>
      <c r="AR20" s="93"/>
      <c r="AS20" s="90"/>
      <c r="AT20" s="91"/>
      <c r="AU20" s="87"/>
    </row>
    <row r="21" spans="2:51" ht="22.5" customHeight="1" thickTop="1" thickBot="1">
      <c r="B21" s="101" t="s">
        <v>32</v>
      </c>
      <c r="C21" s="98"/>
      <c r="D21" s="63"/>
      <c r="E21" s="130">
        <f>IF(OR(AND(F21=4,(F21-H21)&gt;=2),AND(F21=5,F21-H21&gt;=1,F21-H21&lt;=2)),1,0) +IF(OR(AND(F22=4,(F22-H22)&gt;=2),AND(F22=5,F22-H22&gt;=1,F22-H22&lt;=2)),1,0) +IF((F23-H23)&gt;0,1,0)</f>
        <v>0</v>
      </c>
      <c r="F21" s="56"/>
      <c r="G21" s="57" t="s">
        <v>191</v>
      </c>
      <c r="H21" s="58"/>
      <c r="I21" s="26" t="s">
        <v>2</v>
      </c>
      <c r="J21" s="33"/>
      <c r="K21" s="27" t="s">
        <v>3</v>
      </c>
      <c r="L21" s="127">
        <f>IF(OR(AND(H21=4,(H21-F21)&gt;=2),AND(H21=5,H21-F21&gt;=1,H21-F21&lt;=2)),1,0)+IF(OR(AND(H22=4,(H22-F22)&gt;=2),AND(H22=5,H22-F22&gt;=1,H22-F22&lt;=2)),1,0)+IF((H23-F23)&gt;0,1,0)</f>
        <v>0</v>
      </c>
      <c r="M21" s="67"/>
      <c r="N21" s="63"/>
      <c r="O21" s="130">
        <f>IF(OR(AND(P21=4,(P21-R21)&gt;=2),AND(P21=5,P21-R21&gt;=1,P21-R21&lt;=2)),1,0) +IF(OR(AND(P22=4,(P22-R22)&gt;=2),AND(P22=5,P22-R22&gt;=1,P22-R22&lt;=2)),1,0) +IF((P23-R23)&gt;0,1,0)</f>
        <v>0</v>
      </c>
      <c r="P21" s="56"/>
      <c r="Q21" s="57" t="s">
        <v>191</v>
      </c>
      <c r="R21" s="58"/>
      <c r="S21" s="26" t="s">
        <v>2</v>
      </c>
      <c r="T21" s="33"/>
      <c r="U21" s="27" t="s">
        <v>3</v>
      </c>
      <c r="V21" s="127">
        <f>IF(OR(AND(R21=4,(R21-P21)&gt;=2),AND(R21=5,R21-P21&gt;=1,R21-P21&lt;=2)),1,0)+IF(OR(AND(R22=4,(R22-P22)&gt;=2),AND(R22=5,R22-P22&gt;=1,R22-P22&lt;=2)),1,0)+IF((R23-P23)&gt;0,1,0)</f>
        <v>0</v>
      </c>
      <c r="W21" s="67"/>
      <c r="X21" s="63"/>
      <c r="Y21" s="130">
        <f>IF(OR(AND(Z21=4,(Z21-AB21)&gt;=2),AND(Z21=5,Z21-AB21&gt;=1,Z21-AB21&lt;=2)),1,0) +IF(OR(AND(Z22=4,(Z22-AB22)&gt;=2),AND(Z22=5,Z22-AB22&gt;=1,Z22-AB22&lt;=2)),1,0) +IF((Z23-AB23)&gt;0,1,0)</f>
        <v>0</v>
      </c>
      <c r="Z21" s="56"/>
      <c r="AA21" s="57" t="s">
        <v>191</v>
      </c>
      <c r="AB21" s="58"/>
      <c r="AC21" s="26" t="s">
        <v>2</v>
      </c>
      <c r="AD21" s="33"/>
      <c r="AE21" s="27" t="s">
        <v>3</v>
      </c>
      <c r="AF21" s="158">
        <f>IF(OR(AND(AB21=4,(AB21-Z21)&gt;=2),AND(AB21=5,AB21-Z21&gt;=1,AB21-Z21&lt;=2)),1,0)+IF(OR(AND(AB22=4,(AB22-Z22)&gt;=2),AND(AB22=5,AB22-Z22&gt;=1,AB22-Z22&lt;=2)),1,0)+IF((AB23-Z23)&gt;0,1,0)</f>
        <v>0</v>
      </c>
      <c r="AG21" s="67"/>
      <c r="AH21" s="136">
        <f>IF(AJ21&gt;=2,1,0)</f>
        <v>0</v>
      </c>
      <c r="AI21" s="125">
        <f>IF(OR(AND(AL21=3,AJ21&lt;=1),AND(AL21=2,AJ21=0)),1,0)</f>
        <v>0</v>
      </c>
      <c r="AJ21" s="120">
        <f>IF(E21=2,1,0)+IF(O21=2,1,0)+IF(Y21=2,1,0)</f>
        <v>0</v>
      </c>
      <c r="AK21" s="92" t="s">
        <v>13</v>
      </c>
      <c r="AL21" s="125">
        <f>IF(OR(E21=2, L21=2), 1,0)+IF(OR(O21=2, V21=2), 1,0)+IF(OR(Y21=2, AF21=2), 1,0)</f>
        <v>0</v>
      </c>
      <c r="AM21" s="120">
        <f>SUM(E21,O21,Y21)</f>
        <v>0</v>
      </c>
      <c r="AN21" s="92" t="s">
        <v>13</v>
      </c>
      <c r="AO21" s="125">
        <f>SUM(E21,L21,O21,V21,Y21,AF21)</f>
        <v>0</v>
      </c>
      <c r="AP21" s="120">
        <f>SUM(F21:F23,P21:P23,Z21:Z23)</f>
        <v>0</v>
      </c>
      <c r="AQ21" s="92" t="s">
        <v>13</v>
      </c>
      <c r="AR21" s="92">
        <f>SUM(F21:H23,P21:R23,Z21:AB23)</f>
        <v>0</v>
      </c>
      <c r="AS21" s="90">
        <f>IF(AL21=3,3,IF(AL21=2,0,IF(AL21=1,-2,-5)))</f>
        <v>-5</v>
      </c>
      <c r="AT21" s="91">
        <f>IF(AJ21&gt;=2,2,0)</f>
        <v>0</v>
      </c>
      <c r="AU21" s="87">
        <f>SUM(AS21:AT24)</f>
        <v>-5</v>
      </c>
      <c r="AY21" s="4" t="e">
        <f>INDEX(チーム名!$A:$A,MATCH($C21,チーム名!$B:$B,0),1)</f>
        <v>#N/A</v>
      </c>
    </row>
    <row r="22" spans="2:51" ht="22.5" customHeight="1" thickTop="1" thickBot="1">
      <c r="B22" s="102"/>
      <c r="C22" s="99"/>
      <c r="D22" s="64"/>
      <c r="E22" s="131"/>
      <c r="F22" s="31"/>
      <c r="G22" s="25" t="s">
        <v>4</v>
      </c>
      <c r="H22" s="32"/>
      <c r="I22" s="26" t="s">
        <v>2</v>
      </c>
      <c r="J22" s="33"/>
      <c r="K22" s="27" t="s">
        <v>3</v>
      </c>
      <c r="L22" s="128"/>
      <c r="M22" s="68"/>
      <c r="N22" s="64"/>
      <c r="O22" s="131"/>
      <c r="P22" s="31"/>
      <c r="Q22" s="25" t="s">
        <v>4</v>
      </c>
      <c r="R22" s="32"/>
      <c r="S22" s="26" t="s">
        <v>2</v>
      </c>
      <c r="T22" s="33"/>
      <c r="U22" s="27" t="s">
        <v>3</v>
      </c>
      <c r="V22" s="128"/>
      <c r="W22" s="68"/>
      <c r="X22" s="64"/>
      <c r="Y22" s="131"/>
      <c r="Z22" s="31"/>
      <c r="AA22" s="25" t="s">
        <v>4</v>
      </c>
      <c r="AB22" s="32"/>
      <c r="AC22" s="26" t="s">
        <v>2</v>
      </c>
      <c r="AD22" s="33"/>
      <c r="AE22" s="27" t="s">
        <v>3</v>
      </c>
      <c r="AF22" s="159"/>
      <c r="AG22" s="68"/>
      <c r="AH22" s="136"/>
      <c r="AI22" s="125"/>
      <c r="AJ22" s="120"/>
      <c r="AK22" s="92"/>
      <c r="AL22" s="125"/>
      <c r="AM22" s="120"/>
      <c r="AN22" s="92"/>
      <c r="AO22" s="125"/>
      <c r="AP22" s="120"/>
      <c r="AQ22" s="92"/>
      <c r="AR22" s="92"/>
      <c r="AS22" s="90"/>
      <c r="AT22" s="91"/>
      <c r="AU22" s="87"/>
    </row>
    <row r="23" spans="2:51" ht="22.5" customHeight="1" thickTop="1" thickBot="1">
      <c r="B23" s="102"/>
      <c r="C23" s="99"/>
      <c r="D23" s="65"/>
      <c r="E23" s="132"/>
      <c r="F23" s="59"/>
      <c r="G23" s="60" t="s">
        <v>4</v>
      </c>
      <c r="H23" s="61"/>
      <c r="I23" s="26" t="s">
        <v>2</v>
      </c>
      <c r="J23" s="33"/>
      <c r="K23" s="27" t="s">
        <v>3</v>
      </c>
      <c r="L23" s="129"/>
      <c r="M23" s="69"/>
      <c r="N23" s="65"/>
      <c r="O23" s="132"/>
      <c r="P23" s="59"/>
      <c r="Q23" s="60" t="s">
        <v>4</v>
      </c>
      <c r="R23" s="61"/>
      <c r="S23" s="26" t="s">
        <v>2</v>
      </c>
      <c r="T23" s="33"/>
      <c r="U23" s="27" t="s">
        <v>3</v>
      </c>
      <c r="V23" s="129"/>
      <c r="W23" s="69"/>
      <c r="X23" s="65"/>
      <c r="Y23" s="132"/>
      <c r="Z23" s="59"/>
      <c r="AA23" s="60" t="s">
        <v>4</v>
      </c>
      <c r="AB23" s="61"/>
      <c r="AC23" s="26" t="s">
        <v>2</v>
      </c>
      <c r="AD23" s="33"/>
      <c r="AE23" s="27" t="s">
        <v>3</v>
      </c>
      <c r="AF23" s="160"/>
      <c r="AG23" s="69"/>
      <c r="AH23" s="136"/>
      <c r="AI23" s="125"/>
      <c r="AJ23" s="120"/>
      <c r="AK23" s="92"/>
      <c r="AL23" s="125"/>
      <c r="AM23" s="120"/>
      <c r="AN23" s="92"/>
      <c r="AO23" s="125"/>
      <c r="AP23" s="120"/>
      <c r="AQ23" s="92"/>
      <c r="AR23" s="92"/>
      <c r="AS23" s="90"/>
      <c r="AT23" s="91"/>
      <c r="AU23" s="87"/>
    </row>
    <row r="24" spans="2:51" ht="22.5" customHeight="1" thickTop="1" thickBot="1">
      <c r="B24" s="103"/>
      <c r="C24" s="100"/>
      <c r="D24" s="28" t="s">
        <v>9</v>
      </c>
      <c r="E24" s="141"/>
      <c r="F24" s="142"/>
      <c r="G24" s="142"/>
      <c r="H24" s="143"/>
      <c r="I24" s="144" t="s">
        <v>0</v>
      </c>
      <c r="J24" s="145"/>
      <c r="K24" s="146"/>
      <c r="L24" s="138"/>
      <c r="M24" s="139"/>
      <c r="N24" s="28" t="s">
        <v>9</v>
      </c>
      <c r="O24" s="141"/>
      <c r="P24" s="142"/>
      <c r="Q24" s="142"/>
      <c r="R24" s="143"/>
      <c r="S24" s="144" t="s">
        <v>0</v>
      </c>
      <c r="T24" s="145"/>
      <c r="U24" s="146"/>
      <c r="V24" s="138"/>
      <c r="W24" s="139"/>
      <c r="X24" s="28" t="s">
        <v>9</v>
      </c>
      <c r="Y24" s="141"/>
      <c r="Z24" s="142"/>
      <c r="AA24" s="142"/>
      <c r="AB24" s="143"/>
      <c r="AC24" s="144" t="s">
        <v>0</v>
      </c>
      <c r="AD24" s="145"/>
      <c r="AE24" s="146"/>
      <c r="AF24" s="138"/>
      <c r="AG24" s="139"/>
      <c r="AH24" s="137"/>
      <c r="AI24" s="118"/>
      <c r="AJ24" s="117"/>
      <c r="AK24" s="93"/>
      <c r="AL24" s="118"/>
      <c r="AM24" s="117"/>
      <c r="AN24" s="93"/>
      <c r="AO24" s="118"/>
      <c r="AP24" s="117"/>
      <c r="AQ24" s="93"/>
      <c r="AR24" s="93"/>
      <c r="AS24" s="90"/>
      <c r="AT24" s="91"/>
      <c r="AU24" s="87"/>
    </row>
    <row r="25" spans="2:51" ht="22.5" customHeight="1" thickTop="1" thickBot="1">
      <c r="B25" s="101" t="s">
        <v>192</v>
      </c>
      <c r="C25" s="98"/>
      <c r="D25" s="63"/>
      <c r="E25" s="130">
        <f>IF(OR(AND(F25=4,(F25-H25)&gt;=2),AND(F25=5,F25-H25&gt;=1,F25-H25&lt;=2)),1,0) +IF(OR(AND(F26=4,(F26-H26)&gt;=2),AND(F26=5,F26-H26&gt;=1,F26-H26&lt;=2)),1,0) +IF((F27-H27)&gt;0,1,0)</f>
        <v>0</v>
      </c>
      <c r="F25" s="56"/>
      <c r="G25" s="57" t="s">
        <v>191</v>
      </c>
      <c r="H25" s="58"/>
      <c r="I25" s="26" t="s">
        <v>2</v>
      </c>
      <c r="J25" s="33"/>
      <c r="K25" s="27" t="s">
        <v>3</v>
      </c>
      <c r="L25" s="127">
        <f>IF(OR(AND(H25=4,(H25-F25)&gt;=2),AND(H25=5,H25-F25&gt;=1,H25-F25&lt;=2)),1,0)+IF(OR(AND(H26=4,(H26-F26)&gt;=2),AND(H26=5,H26-F26&gt;=1,H26-F26&lt;=2)),1,0)+IF((H27-F27)&gt;0,1,0)</f>
        <v>0</v>
      </c>
      <c r="M25" s="67"/>
      <c r="N25" s="63"/>
      <c r="O25" s="130">
        <f>IF(OR(AND(P25=4,(P25-R25)&gt;=2),AND(P25=5,P25-R25&gt;=1,P25-R25&lt;=2)),1,0) +IF(OR(AND(P26=4,(P26-R26)&gt;=2),AND(P26=5,P26-R26&gt;=1,P26-R26&lt;=2)),1,0) +IF((P27-R27)&gt;0,1,0)</f>
        <v>0</v>
      </c>
      <c r="P25" s="56"/>
      <c r="Q25" s="57" t="s">
        <v>191</v>
      </c>
      <c r="R25" s="58"/>
      <c r="S25" s="26" t="s">
        <v>2</v>
      </c>
      <c r="T25" s="33"/>
      <c r="U25" s="27" t="s">
        <v>3</v>
      </c>
      <c r="V25" s="127">
        <f>IF(OR(AND(R25=4,(R25-P25)&gt;=2),AND(R25=5,R25-P25&gt;=1,R25-P25&lt;=2)),1,0)+IF(OR(AND(R26=4,(R26-P26)&gt;=2),AND(R26=5,R26-P26&gt;=1,R26-P26&lt;=2)),1,0)+IF((R27-P27)&gt;0,1,0)</f>
        <v>0</v>
      </c>
      <c r="W25" s="67"/>
      <c r="X25" s="63"/>
      <c r="Y25" s="130">
        <f>IF(OR(AND(Z25=4,(Z25-AB25)&gt;=2),AND(Z25=5,Z25-AB25&gt;=1,Z25-AB25&lt;=2)),1,0) +IF(OR(AND(Z26=4,(Z26-AB26)&gt;=2),AND(Z26=5,Z26-AB26&gt;=1,Z26-AB26&lt;=2)),1,0) +IF((Z27-AB27)&gt;0,1,0)</f>
        <v>0</v>
      </c>
      <c r="Z25" s="56"/>
      <c r="AA25" s="57" t="s">
        <v>191</v>
      </c>
      <c r="AB25" s="58"/>
      <c r="AC25" s="26" t="s">
        <v>2</v>
      </c>
      <c r="AD25" s="33"/>
      <c r="AE25" s="27" t="s">
        <v>3</v>
      </c>
      <c r="AF25" s="158">
        <f>IF(OR(AND(AB25=4,(AB25-Z25)&gt;=2),AND(AB25=5,AB25-Z25&gt;=1,AB25-Z25&lt;=2)),1,0)+IF(OR(AND(AB26=4,(AB26-Z26)&gt;=2),AND(AB26=5,AB26-Z26&gt;=1,AB26-Z26&lt;=2)),1,0)+IF((AB27-Z27)&gt;0,1,0)</f>
        <v>0</v>
      </c>
      <c r="AG25" s="67"/>
      <c r="AH25" s="136">
        <f>IF(AJ25&gt;=2,1,0)</f>
        <v>0</v>
      </c>
      <c r="AI25" s="125">
        <f>IF(OR(AND(AL25=3,AJ25&lt;=1),AND(AL25=2,AJ25=0)),1,0)</f>
        <v>0</v>
      </c>
      <c r="AJ25" s="120">
        <f>IF(E25=2,1,0)+IF(O25=2,1,0)+IF(Y25=2,1,0)</f>
        <v>0</v>
      </c>
      <c r="AK25" s="92" t="s">
        <v>13</v>
      </c>
      <c r="AL25" s="125">
        <f>IF(OR(E25=2, L25=2), 1,0)+IF(OR(O25=2, V25=2), 1,0)+IF(OR(Y25=2, AF25=2), 1,0)</f>
        <v>0</v>
      </c>
      <c r="AM25" s="120">
        <f>SUM(E25,O25,Y25)</f>
        <v>0</v>
      </c>
      <c r="AN25" s="92" t="s">
        <v>13</v>
      </c>
      <c r="AO25" s="125">
        <f>SUM(E25,L25,O25,V25,Y25,AF25)</f>
        <v>0</v>
      </c>
      <c r="AP25" s="120">
        <f>SUM(F25:F27,P25:P27,Z25:Z27)</f>
        <v>0</v>
      </c>
      <c r="AQ25" s="92" t="s">
        <v>13</v>
      </c>
      <c r="AR25" s="92">
        <f>SUM(F25:H27,P25:R27,Z25:AB27)</f>
        <v>0</v>
      </c>
      <c r="AS25" s="90">
        <f>IF(AL25=3,3,IF(AL25=2,0,IF(AL25=1,-2,-5)))</f>
        <v>-5</v>
      </c>
      <c r="AT25" s="91">
        <f>IF(AJ25&gt;=2,2,0)</f>
        <v>0</v>
      </c>
      <c r="AU25" s="87">
        <f>SUM(AS25:AT28)</f>
        <v>-5</v>
      </c>
      <c r="AY25" s="4" t="e">
        <f>INDEX(チーム名!$A:$A,MATCH($C25,チーム名!$B:$B,0),1)</f>
        <v>#N/A</v>
      </c>
    </row>
    <row r="26" spans="2:51" ht="22.5" customHeight="1" thickTop="1" thickBot="1">
      <c r="B26" s="102"/>
      <c r="C26" s="99"/>
      <c r="D26" s="64"/>
      <c r="E26" s="131"/>
      <c r="F26" s="31"/>
      <c r="G26" s="25" t="s">
        <v>4</v>
      </c>
      <c r="H26" s="32"/>
      <c r="I26" s="26" t="s">
        <v>2</v>
      </c>
      <c r="J26" s="33"/>
      <c r="K26" s="27" t="s">
        <v>3</v>
      </c>
      <c r="L26" s="128"/>
      <c r="M26" s="68"/>
      <c r="N26" s="64"/>
      <c r="O26" s="131"/>
      <c r="P26" s="31"/>
      <c r="Q26" s="25" t="s">
        <v>4</v>
      </c>
      <c r="R26" s="32"/>
      <c r="S26" s="26" t="s">
        <v>2</v>
      </c>
      <c r="T26" s="33"/>
      <c r="U26" s="27" t="s">
        <v>3</v>
      </c>
      <c r="V26" s="128"/>
      <c r="W26" s="68"/>
      <c r="X26" s="64"/>
      <c r="Y26" s="131"/>
      <c r="Z26" s="31"/>
      <c r="AA26" s="25" t="s">
        <v>4</v>
      </c>
      <c r="AB26" s="32"/>
      <c r="AC26" s="26" t="s">
        <v>2</v>
      </c>
      <c r="AD26" s="33"/>
      <c r="AE26" s="27" t="s">
        <v>3</v>
      </c>
      <c r="AF26" s="159"/>
      <c r="AG26" s="68"/>
      <c r="AH26" s="136"/>
      <c r="AI26" s="125"/>
      <c r="AJ26" s="120"/>
      <c r="AK26" s="92"/>
      <c r="AL26" s="125"/>
      <c r="AM26" s="120"/>
      <c r="AN26" s="92"/>
      <c r="AO26" s="125"/>
      <c r="AP26" s="120"/>
      <c r="AQ26" s="92"/>
      <c r="AR26" s="92"/>
      <c r="AS26" s="90"/>
      <c r="AT26" s="91"/>
      <c r="AU26" s="87"/>
    </row>
    <row r="27" spans="2:51" ht="22.5" customHeight="1" thickTop="1" thickBot="1">
      <c r="B27" s="102"/>
      <c r="C27" s="99"/>
      <c r="D27" s="65"/>
      <c r="E27" s="132"/>
      <c r="F27" s="59"/>
      <c r="G27" s="60" t="s">
        <v>4</v>
      </c>
      <c r="H27" s="61"/>
      <c r="I27" s="26" t="s">
        <v>2</v>
      </c>
      <c r="J27" s="33"/>
      <c r="K27" s="27" t="s">
        <v>3</v>
      </c>
      <c r="L27" s="129"/>
      <c r="M27" s="69"/>
      <c r="N27" s="65"/>
      <c r="O27" s="132"/>
      <c r="P27" s="59"/>
      <c r="Q27" s="60" t="s">
        <v>4</v>
      </c>
      <c r="R27" s="61"/>
      <c r="S27" s="26" t="s">
        <v>2</v>
      </c>
      <c r="T27" s="33"/>
      <c r="U27" s="27" t="s">
        <v>3</v>
      </c>
      <c r="V27" s="129"/>
      <c r="W27" s="69"/>
      <c r="X27" s="65"/>
      <c r="Y27" s="132"/>
      <c r="Z27" s="59"/>
      <c r="AA27" s="60" t="s">
        <v>4</v>
      </c>
      <c r="AB27" s="61"/>
      <c r="AC27" s="26" t="s">
        <v>2</v>
      </c>
      <c r="AD27" s="33"/>
      <c r="AE27" s="27" t="s">
        <v>3</v>
      </c>
      <c r="AF27" s="160"/>
      <c r="AG27" s="69"/>
      <c r="AH27" s="136"/>
      <c r="AI27" s="125"/>
      <c r="AJ27" s="120"/>
      <c r="AK27" s="92"/>
      <c r="AL27" s="125"/>
      <c r="AM27" s="120"/>
      <c r="AN27" s="92"/>
      <c r="AO27" s="125"/>
      <c r="AP27" s="120"/>
      <c r="AQ27" s="92"/>
      <c r="AR27" s="92"/>
      <c r="AS27" s="90"/>
      <c r="AT27" s="91"/>
      <c r="AU27" s="87"/>
    </row>
    <row r="28" spans="2:51" ht="22.5" customHeight="1" thickTop="1" thickBot="1">
      <c r="B28" s="103"/>
      <c r="C28" s="100"/>
      <c r="D28" s="28" t="s">
        <v>9</v>
      </c>
      <c r="E28" s="141"/>
      <c r="F28" s="142"/>
      <c r="G28" s="142"/>
      <c r="H28" s="143"/>
      <c r="I28" s="144" t="s">
        <v>0</v>
      </c>
      <c r="J28" s="145"/>
      <c r="K28" s="146"/>
      <c r="L28" s="138"/>
      <c r="M28" s="139"/>
      <c r="N28" s="28" t="s">
        <v>9</v>
      </c>
      <c r="O28" s="141"/>
      <c r="P28" s="142"/>
      <c r="Q28" s="142"/>
      <c r="R28" s="143"/>
      <c r="S28" s="144" t="s">
        <v>0</v>
      </c>
      <c r="T28" s="145"/>
      <c r="U28" s="146"/>
      <c r="V28" s="138"/>
      <c r="W28" s="139"/>
      <c r="X28" s="28" t="s">
        <v>9</v>
      </c>
      <c r="Y28" s="141"/>
      <c r="Z28" s="142"/>
      <c r="AA28" s="142"/>
      <c r="AB28" s="143"/>
      <c r="AC28" s="144" t="s">
        <v>0</v>
      </c>
      <c r="AD28" s="145"/>
      <c r="AE28" s="146"/>
      <c r="AF28" s="138"/>
      <c r="AG28" s="139"/>
      <c r="AH28" s="137"/>
      <c r="AI28" s="118"/>
      <c r="AJ28" s="117"/>
      <c r="AK28" s="93"/>
      <c r="AL28" s="118"/>
      <c r="AM28" s="117"/>
      <c r="AN28" s="93"/>
      <c r="AO28" s="118"/>
      <c r="AP28" s="117"/>
      <c r="AQ28" s="93"/>
      <c r="AR28" s="93"/>
      <c r="AS28" s="90"/>
      <c r="AT28" s="91"/>
      <c r="AU28" s="87"/>
    </row>
    <row r="29" spans="2:51" ht="22.5" customHeight="1" thickTop="1" thickBot="1">
      <c r="B29" s="101" t="s">
        <v>252</v>
      </c>
      <c r="C29" s="98"/>
      <c r="D29" s="78"/>
      <c r="E29" s="169">
        <f>IF(OR(AND(F29=4,(F29-H29)&gt;=2),AND(F29=5,F29-H29&gt;=1,F29-H29&lt;=2)),1,0) +IF(OR(AND(F30=4,(F30-H30)&gt;=2),AND(F30=5,F30-H30&gt;=1,F30-H30&lt;=2)),1,0) +IF((F31-H31)&gt;0,1,0)</f>
        <v>0</v>
      </c>
      <c r="F29" s="79"/>
      <c r="G29" s="80" t="s">
        <v>191</v>
      </c>
      <c r="H29" s="81"/>
      <c r="I29" s="82" t="s">
        <v>2</v>
      </c>
      <c r="J29" s="83"/>
      <c r="K29" s="84" t="s">
        <v>3</v>
      </c>
      <c r="L29" s="127">
        <f>IF(OR(AND(H29=4,(H29-F29)&gt;=2),AND(H29=5,H29-F29&gt;=1,H29-F29&lt;=2)),1,0)+IF(OR(AND(H30=4,(H30-F30)&gt;=2),AND(H30=5,H30-F30&gt;=1,H30-F30&lt;=2)),1,0)+IF((H31-F31)&gt;0,1,0)</f>
        <v>0</v>
      </c>
      <c r="M29" s="85"/>
      <c r="N29" s="78"/>
      <c r="O29" s="169">
        <f>IF(OR(AND(P29=4,(P29-R29)&gt;=2),AND(P29=5,P29-R29&gt;=1,P29-R29&lt;=2)),1,0) +IF(OR(AND(P30=4,(P30-R30)&gt;=2),AND(P30=5,P30-R30&gt;=1,P30-R30&lt;=2)),1,0) +IF((P31-R31)&gt;0,1,0)</f>
        <v>0</v>
      </c>
      <c r="P29" s="79"/>
      <c r="Q29" s="80" t="s">
        <v>191</v>
      </c>
      <c r="R29" s="81"/>
      <c r="S29" s="82" t="s">
        <v>2</v>
      </c>
      <c r="T29" s="83"/>
      <c r="U29" s="84" t="s">
        <v>3</v>
      </c>
      <c r="V29" s="208">
        <f>IF(OR(AND(R29=4,(R29-P29)&gt;=2),AND(R29=5,R29-P29&gt;=1,R29-P29&lt;=2)),1,0)+IF(OR(AND(R30=4,(R30-P30)&gt;=2),AND(R30=5,R30-P30&gt;=1,R30-P30&lt;=2)),1,0)+IF((R31-P31)&gt;0,1,0)</f>
        <v>0</v>
      </c>
      <c r="W29" s="85"/>
      <c r="X29" s="78"/>
      <c r="Y29" s="169">
        <f>IF(OR(AND(Z29=4,(Z29-AB29)&gt;=2),AND(Z29=5,Z29-AB29&gt;=1,Z29-AB29&lt;=2)),1,0) +IF(OR(AND(Z30=4,(Z30-AB30)&gt;=2),AND(Z30=5,Z30-AB30&gt;=1,Z30-AB30&lt;=2)),1,0) +IF((Z31-AB31)&gt;0,1,0)</f>
        <v>0</v>
      </c>
      <c r="Z29" s="79"/>
      <c r="AA29" s="80" t="s">
        <v>191</v>
      </c>
      <c r="AB29" s="81"/>
      <c r="AC29" s="82" t="s">
        <v>2</v>
      </c>
      <c r="AD29" s="83"/>
      <c r="AE29" s="84" t="s">
        <v>3</v>
      </c>
      <c r="AF29" s="209">
        <f>IF(OR(AND(AB29=4,(AB29-Z29)&gt;=2),AND(AB29=5,AB29-Z29&gt;=1,AB29-Z29&lt;=2)),1,0)+IF(OR(AND(AB30=4,(AB30-Z30)&gt;=2),AND(AB30=5,AB30-Z30&gt;=1,AB30-Z30&lt;=2)),1,0)+IF((AB31-Z31)&gt;0,1,0)</f>
        <v>0</v>
      </c>
      <c r="AG29" s="85"/>
      <c r="AH29" s="174">
        <f>IF(AJ29&gt;=2,1,0)</f>
        <v>0</v>
      </c>
      <c r="AI29" s="124">
        <f>IF(OR(AND(AL29=3,AJ29&lt;=1),AND(AL29=2,AJ29=0)),1,0)</f>
        <v>0</v>
      </c>
      <c r="AJ29" s="119">
        <f>IF(E29=2,1,0)+IF(O29=2,1,0)+IF(Y29=2,1,0)</f>
        <v>0</v>
      </c>
      <c r="AK29" s="122" t="s">
        <v>13</v>
      </c>
      <c r="AL29" s="124">
        <f>IF(OR(E29=2, L29=2), 1,0)+IF(OR(O29=2, V29=2), 1,0)+IF(OR(Y29=2, AF29=2), 1,0)</f>
        <v>0</v>
      </c>
      <c r="AM29" s="119">
        <f>SUM(E29,O29,Y29)</f>
        <v>0</v>
      </c>
      <c r="AN29" s="122" t="s">
        <v>13</v>
      </c>
      <c r="AO29" s="124">
        <f>SUM(E29,L29,O29,V29,Y29,AF29)</f>
        <v>0</v>
      </c>
      <c r="AP29" s="119">
        <f>SUM(F29:F31,P29:P31,Z29:Z31)</f>
        <v>0</v>
      </c>
      <c r="AQ29" s="122" t="s">
        <v>13</v>
      </c>
      <c r="AR29" s="122">
        <f>SUM(F29:H31,P29:R31,Z29:AB31)</f>
        <v>0</v>
      </c>
      <c r="AS29" s="90">
        <f>IF(AL29=3,3,IF(AL29=2,0,IF(AL29=1,-2,-5)))</f>
        <v>-5</v>
      </c>
      <c r="AT29" s="91">
        <f>IF(AJ29&gt;=2,2,0)</f>
        <v>0</v>
      </c>
      <c r="AU29" s="87">
        <f>SUM(AS29:AT32)</f>
        <v>-5</v>
      </c>
      <c r="AY29" s="4" t="e">
        <f>INDEX(チーム名!$A:$A,MATCH($C29,チーム名!$B:$B,0),1)</f>
        <v>#N/A</v>
      </c>
    </row>
    <row r="30" spans="2:51" ht="22.5" customHeight="1" thickTop="1" thickBot="1">
      <c r="B30" s="102"/>
      <c r="C30" s="99"/>
      <c r="D30" s="64"/>
      <c r="E30" s="131"/>
      <c r="F30" s="31"/>
      <c r="G30" s="25" t="s">
        <v>4</v>
      </c>
      <c r="H30" s="32"/>
      <c r="I30" s="26" t="s">
        <v>2</v>
      </c>
      <c r="J30" s="33"/>
      <c r="K30" s="27" t="s">
        <v>3</v>
      </c>
      <c r="L30" s="128"/>
      <c r="M30" s="68"/>
      <c r="N30" s="64"/>
      <c r="O30" s="131"/>
      <c r="P30" s="31"/>
      <c r="Q30" s="25" t="s">
        <v>4</v>
      </c>
      <c r="R30" s="32"/>
      <c r="S30" s="26" t="s">
        <v>2</v>
      </c>
      <c r="T30" s="33"/>
      <c r="U30" s="27" t="s">
        <v>3</v>
      </c>
      <c r="V30" s="128"/>
      <c r="W30" s="68"/>
      <c r="X30" s="64"/>
      <c r="Y30" s="131"/>
      <c r="Z30" s="31"/>
      <c r="AA30" s="25" t="s">
        <v>4</v>
      </c>
      <c r="AB30" s="32"/>
      <c r="AC30" s="26" t="s">
        <v>2</v>
      </c>
      <c r="AD30" s="33"/>
      <c r="AE30" s="27" t="s">
        <v>3</v>
      </c>
      <c r="AF30" s="159"/>
      <c r="AG30" s="68"/>
      <c r="AH30" s="136"/>
      <c r="AI30" s="125"/>
      <c r="AJ30" s="120"/>
      <c r="AK30" s="92"/>
      <c r="AL30" s="125"/>
      <c r="AM30" s="120"/>
      <c r="AN30" s="92"/>
      <c r="AO30" s="125"/>
      <c r="AP30" s="120"/>
      <c r="AQ30" s="92"/>
      <c r="AR30" s="92"/>
      <c r="AS30" s="90"/>
      <c r="AT30" s="91"/>
      <c r="AU30" s="87"/>
    </row>
    <row r="31" spans="2:51" ht="22.5" customHeight="1" thickTop="1" thickBot="1">
      <c r="B31" s="102"/>
      <c r="C31" s="99"/>
      <c r="D31" s="65"/>
      <c r="E31" s="132"/>
      <c r="F31" s="59"/>
      <c r="G31" s="60" t="s">
        <v>4</v>
      </c>
      <c r="H31" s="61"/>
      <c r="I31" s="26" t="s">
        <v>2</v>
      </c>
      <c r="J31" s="33"/>
      <c r="K31" s="27" t="s">
        <v>3</v>
      </c>
      <c r="L31" s="129"/>
      <c r="M31" s="69"/>
      <c r="N31" s="65"/>
      <c r="O31" s="132"/>
      <c r="P31" s="59"/>
      <c r="Q31" s="60" t="s">
        <v>4</v>
      </c>
      <c r="R31" s="61"/>
      <c r="S31" s="26" t="s">
        <v>2</v>
      </c>
      <c r="T31" s="33"/>
      <c r="U31" s="27" t="s">
        <v>3</v>
      </c>
      <c r="V31" s="129"/>
      <c r="W31" s="69"/>
      <c r="X31" s="65"/>
      <c r="Y31" s="132"/>
      <c r="Z31" s="59"/>
      <c r="AA31" s="60" t="s">
        <v>4</v>
      </c>
      <c r="AB31" s="61"/>
      <c r="AC31" s="26" t="s">
        <v>2</v>
      </c>
      <c r="AD31" s="33"/>
      <c r="AE31" s="27" t="s">
        <v>3</v>
      </c>
      <c r="AF31" s="160"/>
      <c r="AG31" s="69"/>
      <c r="AH31" s="136"/>
      <c r="AI31" s="125"/>
      <c r="AJ31" s="120"/>
      <c r="AK31" s="92"/>
      <c r="AL31" s="125"/>
      <c r="AM31" s="120"/>
      <c r="AN31" s="92"/>
      <c r="AO31" s="125"/>
      <c r="AP31" s="120"/>
      <c r="AQ31" s="92"/>
      <c r="AR31" s="92"/>
      <c r="AS31" s="90"/>
      <c r="AT31" s="91"/>
      <c r="AU31" s="87"/>
    </row>
    <row r="32" spans="2:51" ht="22.5" customHeight="1" thickTop="1" thickBot="1">
      <c r="B32" s="103"/>
      <c r="C32" s="100"/>
      <c r="D32" s="28" t="s">
        <v>9</v>
      </c>
      <c r="E32" s="141"/>
      <c r="F32" s="142"/>
      <c r="G32" s="142"/>
      <c r="H32" s="143"/>
      <c r="I32" s="144" t="s">
        <v>0</v>
      </c>
      <c r="J32" s="145"/>
      <c r="K32" s="146"/>
      <c r="L32" s="138"/>
      <c r="M32" s="139"/>
      <c r="N32" s="28" t="s">
        <v>9</v>
      </c>
      <c r="O32" s="141"/>
      <c r="P32" s="142"/>
      <c r="Q32" s="142"/>
      <c r="R32" s="143"/>
      <c r="S32" s="144" t="s">
        <v>0</v>
      </c>
      <c r="T32" s="145"/>
      <c r="U32" s="146"/>
      <c r="V32" s="138"/>
      <c r="W32" s="139"/>
      <c r="X32" s="28" t="s">
        <v>9</v>
      </c>
      <c r="Y32" s="141"/>
      <c r="Z32" s="142"/>
      <c r="AA32" s="142"/>
      <c r="AB32" s="143"/>
      <c r="AC32" s="144" t="s">
        <v>0</v>
      </c>
      <c r="AD32" s="145"/>
      <c r="AE32" s="146"/>
      <c r="AF32" s="138"/>
      <c r="AG32" s="139"/>
      <c r="AH32" s="137"/>
      <c r="AI32" s="118"/>
      <c r="AJ32" s="117"/>
      <c r="AK32" s="93"/>
      <c r="AL32" s="118"/>
      <c r="AM32" s="117"/>
      <c r="AN32" s="93"/>
      <c r="AO32" s="118"/>
      <c r="AP32" s="117"/>
      <c r="AQ32" s="93"/>
      <c r="AR32" s="93"/>
      <c r="AS32" s="90"/>
      <c r="AT32" s="91"/>
      <c r="AU32" s="87"/>
    </row>
    <row r="33" spans="2:47" ht="22.5" customHeight="1" thickTop="1" thickBot="1">
      <c r="B33" s="113"/>
      <c r="C33" s="114"/>
      <c r="D33" s="43" t="s">
        <v>35</v>
      </c>
      <c r="E33" s="170" t="s">
        <v>51</v>
      </c>
      <c r="F33" s="195"/>
      <c r="G33" s="195"/>
      <c r="H33" s="195"/>
      <c r="I33" s="195"/>
      <c r="J33" s="195"/>
      <c r="K33" s="195"/>
      <c r="L33" s="195"/>
      <c r="M33" s="196"/>
      <c r="N33" s="43" t="s">
        <v>35</v>
      </c>
      <c r="O33" s="170" t="s">
        <v>42</v>
      </c>
      <c r="P33" s="170"/>
      <c r="Q33" s="170"/>
      <c r="R33" s="170"/>
      <c r="S33" s="170"/>
      <c r="T33" s="170"/>
      <c r="U33" s="170"/>
      <c r="V33" s="170"/>
      <c r="W33" s="171"/>
      <c r="X33" s="43" t="s">
        <v>35</v>
      </c>
      <c r="Y33" s="170" t="s">
        <v>39</v>
      </c>
      <c r="Z33" s="170"/>
      <c r="AA33" s="170"/>
      <c r="AB33" s="170"/>
      <c r="AC33" s="170"/>
      <c r="AD33" s="170"/>
      <c r="AE33" s="170"/>
      <c r="AF33" s="170"/>
      <c r="AG33" s="171"/>
      <c r="AH33" s="174">
        <f>SUM(AH9:AH32)</f>
        <v>0</v>
      </c>
      <c r="AI33" s="124">
        <f>SUM(AI9:AI32)</f>
        <v>0</v>
      </c>
      <c r="AJ33" s="119">
        <f>SUM(AJ9:AJ32)</f>
        <v>0</v>
      </c>
      <c r="AK33" s="122" t="s">
        <v>13</v>
      </c>
      <c r="AL33" s="124">
        <f>SUM(AL9:AL32)</f>
        <v>0</v>
      </c>
      <c r="AM33" s="119">
        <f>SUM(AM9:AM32)</f>
        <v>0</v>
      </c>
      <c r="AN33" s="122" t="s">
        <v>15</v>
      </c>
      <c r="AO33" s="124">
        <f>SUM(AO9:AO32)</f>
        <v>0</v>
      </c>
      <c r="AP33" s="119">
        <f>SUM(AP9:AP32)</f>
        <v>0</v>
      </c>
      <c r="AQ33" s="122" t="s">
        <v>15</v>
      </c>
      <c r="AR33" s="122">
        <f>SUM(AR9:AR32)</f>
        <v>0</v>
      </c>
      <c r="AS33" s="88">
        <f>SUM(AS9:AS32)</f>
        <v>-30</v>
      </c>
      <c r="AT33" s="89">
        <f>SUM(AT9:AT32)</f>
        <v>0</v>
      </c>
      <c r="AU33" s="87">
        <f>SUM(AU9:AU32)</f>
        <v>-30</v>
      </c>
    </row>
    <row r="34" spans="2:47" ht="22.5" customHeight="1" thickTop="1" thickBot="1">
      <c r="B34" s="107" t="s">
        <v>16</v>
      </c>
      <c r="C34" s="108"/>
      <c r="D34" s="44" t="s">
        <v>37</v>
      </c>
      <c r="E34" s="192" t="s">
        <v>71</v>
      </c>
      <c r="F34" s="193"/>
      <c r="G34" s="193"/>
      <c r="H34" s="193"/>
      <c r="I34" s="193"/>
      <c r="J34" s="193"/>
      <c r="K34" s="193"/>
      <c r="L34" s="193"/>
      <c r="M34" s="194"/>
      <c r="N34" s="44" t="s">
        <v>50</v>
      </c>
      <c r="O34" s="133" t="s">
        <v>57</v>
      </c>
      <c r="P34" s="134"/>
      <c r="Q34" s="134"/>
      <c r="R34" s="134"/>
      <c r="S34" s="134"/>
      <c r="T34" s="134"/>
      <c r="U34" s="134"/>
      <c r="V34" s="134"/>
      <c r="W34" s="135"/>
      <c r="X34" s="44" t="s">
        <v>38</v>
      </c>
      <c r="Y34" s="133" t="s">
        <v>56</v>
      </c>
      <c r="Z34" s="134"/>
      <c r="AA34" s="134"/>
      <c r="AB34" s="134"/>
      <c r="AC34" s="134"/>
      <c r="AD34" s="134"/>
      <c r="AE34" s="134"/>
      <c r="AF34" s="134"/>
      <c r="AG34" s="135"/>
      <c r="AH34" s="136"/>
      <c r="AI34" s="125"/>
      <c r="AJ34" s="120"/>
      <c r="AK34" s="92"/>
      <c r="AL34" s="125"/>
      <c r="AM34" s="120"/>
      <c r="AN34" s="92"/>
      <c r="AO34" s="125"/>
      <c r="AP34" s="120"/>
      <c r="AQ34" s="92"/>
      <c r="AR34" s="92"/>
      <c r="AS34" s="88"/>
      <c r="AT34" s="89"/>
      <c r="AU34" s="87"/>
    </row>
    <row r="35" spans="2:47" ht="22.5" customHeight="1" thickTop="1" thickBot="1">
      <c r="B35" s="107"/>
      <c r="C35" s="108"/>
      <c r="D35" s="34"/>
      <c r="E35" s="192"/>
      <c r="F35" s="193"/>
      <c r="G35" s="193"/>
      <c r="H35" s="193"/>
      <c r="I35" s="193"/>
      <c r="J35" s="193"/>
      <c r="K35" s="193"/>
      <c r="L35" s="193"/>
      <c r="M35" s="194"/>
      <c r="N35" s="34"/>
      <c r="O35" s="192"/>
      <c r="P35" s="193"/>
      <c r="Q35" s="193"/>
      <c r="R35" s="193"/>
      <c r="S35" s="193"/>
      <c r="T35" s="193"/>
      <c r="U35" s="193"/>
      <c r="V35" s="193"/>
      <c r="W35" s="194"/>
      <c r="X35" s="34"/>
      <c r="Y35" s="192"/>
      <c r="Z35" s="193"/>
      <c r="AA35" s="193"/>
      <c r="AB35" s="193"/>
      <c r="AC35" s="193"/>
      <c r="AD35" s="193"/>
      <c r="AE35" s="193"/>
      <c r="AF35" s="193"/>
      <c r="AG35" s="194"/>
      <c r="AH35" s="136"/>
      <c r="AI35" s="125"/>
      <c r="AJ35" s="120"/>
      <c r="AK35" s="92"/>
      <c r="AL35" s="125"/>
      <c r="AM35" s="120"/>
      <c r="AN35" s="92"/>
      <c r="AO35" s="125"/>
      <c r="AP35" s="120"/>
      <c r="AQ35" s="92"/>
      <c r="AR35" s="92"/>
      <c r="AS35" s="88"/>
      <c r="AT35" s="89"/>
      <c r="AU35" s="87"/>
    </row>
    <row r="36" spans="2:47" ht="22.5" customHeight="1" thickTop="1" thickBot="1">
      <c r="B36" s="107"/>
      <c r="C36" s="108"/>
      <c r="D36" s="34"/>
      <c r="E36" s="172"/>
      <c r="F36" s="172"/>
      <c r="G36" s="172"/>
      <c r="H36" s="172"/>
      <c r="I36" s="172"/>
      <c r="J36" s="172"/>
      <c r="K36" s="172"/>
      <c r="L36" s="172"/>
      <c r="M36" s="173"/>
      <c r="N36" s="34"/>
      <c r="O36" s="172"/>
      <c r="P36" s="172"/>
      <c r="Q36" s="172"/>
      <c r="R36" s="172"/>
      <c r="S36" s="172"/>
      <c r="T36" s="172"/>
      <c r="U36" s="172"/>
      <c r="V36" s="172"/>
      <c r="W36" s="173"/>
      <c r="X36" s="34"/>
      <c r="Y36" s="172"/>
      <c r="Z36" s="172"/>
      <c r="AA36" s="172"/>
      <c r="AB36" s="172"/>
      <c r="AC36" s="172"/>
      <c r="AD36" s="172"/>
      <c r="AE36" s="172"/>
      <c r="AF36" s="172"/>
      <c r="AG36" s="173"/>
      <c r="AH36" s="136"/>
      <c r="AI36" s="125"/>
      <c r="AJ36" s="120"/>
      <c r="AK36" s="92"/>
      <c r="AL36" s="125"/>
      <c r="AM36" s="120"/>
      <c r="AN36" s="92"/>
      <c r="AO36" s="125"/>
      <c r="AP36" s="120"/>
      <c r="AQ36" s="92"/>
      <c r="AR36" s="92"/>
      <c r="AS36" s="88"/>
      <c r="AT36" s="89"/>
      <c r="AU36" s="87"/>
    </row>
    <row r="37" spans="2:47" ht="22.5" customHeight="1" thickTop="1" thickBot="1">
      <c r="B37" s="107" t="s">
        <v>36</v>
      </c>
      <c r="C37" s="108"/>
      <c r="D37" s="34"/>
      <c r="E37" s="172"/>
      <c r="F37" s="172"/>
      <c r="G37" s="172"/>
      <c r="H37" s="172"/>
      <c r="I37" s="172"/>
      <c r="J37" s="172"/>
      <c r="K37" s="172"/>
      <c r="L37" s="172"/>
      <c r="M37" s="173"/>
      <c r="N37" s="34"/>
      <c r="O37" s="172"/>
      <c r="P37" s="172"/>
      <c r="Q37" s="172"/>
      <c r="R37" s="172"/>
      <c r="S37" s="172"/>
      <c r="T37" s="172"/>
      <c r="U37" s="172"/>
      <c r="V37" s="172"/>
      <c r="W37" s="173"/>
      <c r="X37" s="34"/>
      <c r="Y37" s="172"/>
      <c r="Z37" s="172"/>
      <c r="AA37" s="172"/>
      <c r="AB37" s="172"/>
      <c r="AC37" s="172"/>
      <c r="AD37" s="172"/>
      <c r="AE37" s="172"/>
      <c r="AF37" s="172"/>
      <c r="AG37" s="173"/>
      <c r="AH37" s="136"/>
      <c r="AI37" s="125"/>
      <c r="AJ37" s="121"/>
      <c r="AK37" s="123"/>
      <c r="AL37" s="126"/>
      <c r="AM37" s="121"/>
      <c r="AN37" s="123"/>
      <c r="AO37" s="126"/>
      <c r="AP37" s="121"/>
      <c r="AQ37" s="123"/>
      <c r="AR37" s="123"/>
      <c r="AS37" s="88"/>
      <c r="AT37" s="89"/>
      <c r="AU37" s="87"/>
    </row>
    <row r="38" spans="2:47" ht="22.5" customHeight="1" thickTop="1" thickBot="1">
      <c r="B38" s="115" t="s">
        <v>54</v>
      </c>
      <c r="C38" s="116"/>
      <c r="D38" s="35"/>
      <c r="E38" s="197"/>
      <c r="F38" s="197"/>
      <c r="G38" s="197"/>
      <c r="H38" s="197"/>
      <c r="I38" s="197"/>
      <c r="J38" s="197"/>
      <c r="K38" s="197"/>
      <c r="L38" s="197"/>
      <c r="M38" s="198"/>
      <c r="N38" s="35"/>
      <c r="O38" s="197"/>
      <c r="P38" s="197"/>
      <c r="Q38" s="197"/>
      <c r="R38" s="197"/>
      <c r="S38" s="197"/>
      <c r="T38" s="197"/>
      <c r="U38" s="197"/>
      <c r="V38" s="197"/>
      <c r="W38" s="198"/>
      <c r="X38" s="35"/>
      <c r="Y38" s="197"/>
      <c r="Z38" s="197"/>
      <c r="AA38" s="197"/>
      <c r="AB38" s="197"/>
      <c r="AC38" s="197"/>
      <c r="AD38" s="197"/>
      <c r="AE38" s="197"/>
      <c r="AF38" s="197"/>
      <c r="AG38" s="198"/>
      <c r="AH38" s="137"/>
      <c r="AI38" s="118"/>
      <c r="AJ38" s="117">
        <f>IF(AL33=0,0,AJ33/AL33*100)</f>
        <v>0</v>
      </c>
      <c r="AK38" s="93"/>
      <c r="AL38" s="118"/>
      <c r="AM38" s="117">
        <f>IF(AO33=0,0,AM33/AO33*100)</f>
        <v>0</v>
      </c>
      <c r="AN38" s="93"/>
      <c r="AO38" s="118"/>
      <c r="AP38" s="117">
        <f>IF(AR33=0,0,AP33/AR33*100)</f>
        <v>0</v>
      </c>
      <c r="AQ38" s="93"/>
      <c r="AR38" s="93"/>
      <c r="AS38" s="88"/>
      <c r="AT38" s="89"/>
      <c r="AU38" s="87"/>
    </row>
    <row r="39" spans="2:47" ht="11.25" customHeight="1" thickTop="1" thickBot="1">
      <c r="B39" s="112"/>
      <c r="C39" s="112"/>
      <c r="D39" s="112"/>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8"/>
      <c r="AT39" s="8"/>
      <c r="AU39" s="8"/>
    </row>
    <row r="40" spans="2:47" ht="22.5" customHeight="1" thickTop="1" thickBot="1">
      <c r="B40" s="104" t="s">
        <v>33</v>
      </c>
      <c r="C40" s="109" t="s">
        <v>58</v>
      </c>
      <c r="D40" s="36" t="s">
        <v>65</v>
      </c>
      <c r="E40" s="169">
        <f>IF((F40-H40)&gt;0,1,0)+IF((F41-H41)&gt;0,1,0)+IF((F42-H42)&gt;0,1,0)</f>
        <v>2</v>
      </c>
      <c r="F40" s="38">
        <v>4</v>
      </c>
      <c r="G40" s="25" t="s">
        <v>4</v>
      </c>
      <c r="H40" s="39">
        <v>3</v>
      </c>
      <c r="I40" s="26" t="s">
        <v>2</v>
      </c>
      <c r="J40" s="40"/>
      <c r="K40" s="29" t="s">
        <v>3</v>
      </c>
      <c r="L40" s="166">
        <f>IF((H40-F40)&gt;0,1,)+IF((H41-F41)&gt;0,1,)+IF((H42-F42)&gt;0,1,)</f>
        <v>0</v>
      </c>
      <c r="M40" s="41" t="s">
        <v>67</v>
      </c>
      <c r="N40" s="36" t="s">
        <v>19</v>
      </c>
      <c r="O40" s="169">
        <f>IF((P40-R40)&gt;0,1,0)+IF((P41-R41)&gt;0,1,0)+IF((P42-R42)&gt;0,1,0)</f>
        <v>2</v>
      </c>
      <c r="P40" s="38">
        <v>4</v>
      </c>
      <c r="Q40" s="25" t="s">
        <v>4</v>
      </c>
      <c r="R40" s="39">
        <v>5</v>
      </c>
      <c r="S40" s="26" t="s">
        <v>2</v>
      </c>
      <c r="T40" s="40">
        <v>4</v>
      </c>
      <c r="U40" s="29" t="s">
        <v>3</v>
      </c>
      <c r="V40" s="166">
        <f>IF((R40-P40)&gt;0,1,)+IF((R41-P41)&gt;0,1,)+IF((R42-P42)&gt;0,1,)</f>
        <v>1</v>
      </c>
      <c r="W40" s="41" t="s">
        <v>60</v>
      </c>
      <c r="X40" s="36" t="s">
        <v>61</v>
      </c>
      <c r="Y40" s="169">
        <f>IF((Z40-AB40)&gt;0,1,0)+IF((Z41-AB41)&gt;0,1,0)+IF((Z42-AB42)&gt;0,1,0)</f>
        <v>1</v>
      </c>
      <c r="Z40" s="38">
        <v>5</v>
      </c>
      <c r="AA40" s="25" t="s">
        <v>4</v>
      </c>
      <c r="AB40" s="39">
        <v>4</v>
      </c>
      <c r="AC40" s="26" t="s">
        <v>2</v>
      </c>
      <c r="AD40" s="40">
        <v>5</v>
      </c>
      <c r="AE40" s="29" t="s">
        <v>3</v>
      </c>
      <c r="AF40" s="166">
        <f>IF((AB40-Z40)&gt;0,1,)+IF((AB41-Z41)&gt;0,1,)+IF((AB42-Z42)&gt;0,1,)</f>
        <v>2</v>
      </c>
      <c r="AG40" s="41" t="s">
        <v>63</v>
      </c>
      <c r="AH40" s="174">
        <f>IF(AJ40&gt;=2,1,0)</f>
        <v>1</v>
      </c>
      <c r="AI40" s="124">
        <f>IF(OR(AND(AL40=3,AJ40&lt;=1),AND(AL40=2,AJ40=0)),1,0)</f>
        <v>0</v>
      </c>
      <c r="AJ40" s="119">
        <f>IF(E40&gt;L40,1,0)+IF(O40&gt;V40,1,0)+IF(Y40&gt;AF40,1,0)</f>
        <v>2</v>
      </c>
      <c r="AK40" s="122" t="s">
        <v>193</v>
      </c>
      <c r="AL40" s="124">
        <f>IF(OR(E40=2, L40=2), 1,0)+IF(OR(O40=2, V40=2), 1,0)+IF(OR(Y40=2, AF40=2), 1,0)</f>
        <v>3</v>
      </c>
      <c r="AM40" s="119">
        <f>SUM(E40,O40,Y40)</f>
        <v>5</v>
      </c>
      <c r="AN40" s="122" t="s">
        <v>13</v>
      </c>
      <c r="AO40" s="124">
        <f>SUM(E40,L40,O40,V40,Y40,AF40)</f>
        <v>8</v>
      </c>
      <c r="AP40" s="119">
        <f>SUM(F40:F42,P40:P42,Z40:Z42)</f>
        <v>27</v>
      </c>
      <c r="AQ40" s="122" t="s">
        <v>13</v>
      </c>
      <c r="AR40" s="122">
        <f>SUM(F40:H42,P40:R42,Z40:AB42)</f>
        <v>51</v>
      </c>
      <c r="AS40" s="90">
        <f>IF(AL40=3,3,IF(AL40=2,0,IF(AL40=1,-2,-5)))</f>
        <v>3</v>
      </c>
      <c r="AT40" s="91">
        <f>IF(AJ40&gt;=2,2,0)</f>
        <v>2</v>
      </c>
      <c r="AU40" s="87">
        <f>SUM(AS40:AT43)</f>
        <v>5</v>
      </c>
    </row>
    <row r="41" spans="2:47" ht="22.5" customHeight="1" thickTop="1" thickBot="1">
      <c r="B41" s="105"/>
      <c r="C41" s="110"/>
      <c r="D41" s="37" t="s">
        <v>18</v>
      </c>
      <c r="E41" s="131"/>
      <c r="F41" s="38">
        <v>4</v>
      </c>
      <c r="G41" s="25" t="s">
        <v>4</v>
      </c>
      <c r="H41" s="39">
        <v>2</v>
      </c>
      <c r="I41" s="26" t="s">
        <v>2</v>
      </c>
      <c r="J41" s="40"/>
      <c r="K41" s="29" t="s">
        <v>3</v>
      </c>
      <c r="L41" s="167"/>
      <c r="M41" s="42" t="s">
        <v>59</v>
      </c>
      <c r="N41" s="37" t="s">
        <v>70</v>
      </c>
      <c r="O41" s="131"/>
      <c r="P41" s="38">
        <v>5</v>
      </c>
      <c r="Q41" s="25" t="s">
        <v>4</v>
      </c>
      <c r="R41" s="39">
        <v>4</v>
      </c>
      <c r="S41" s="26" t="s">
        <v>2</v>
      </c>
      <c r="T41" s="40">
        <v>5</v>
      </c>
      <c r="U41" s="29" t="s">
        <v>3</v>
      </c>
      <c r="V41" s="167"/>
      <c r="W41" s="42" t="s">
        <v>66</v>
      </c>
      <c r="X41" s="37" t="s">
        <v>20</v>
      </c>
      <c r="Y41" s="131"/>
      <c r="Z41" s="38">
        <v>4</v>
      </c>
      <c r="AA41" s="25" t="s">
        <v>4</v>
      </c>
      <c r="AB41" s="39">
        <v>5</v>
      </c>
      <c r="AC41" s="26" t="s">
        <v>2</v>
      </c>
      <c r="AD41" s="40">
        <v>10</v>
      </c>
      <c r="AE41" s="29" t="s">
        <v>3</v>
      </c>
      <c r="AF41" s="167"/>
      <c r="AG41" s="42" t="s">
        <v>62</v>
      </c>
      <c r="AH41" s="136"/>
      <c r="AI41" s="125"/>
      <c r="AJ41" s="120"/>
      <c r="AK41" s="92"/>
      <c r="AL41" s="125"/>
      <c r="AM41" s="120"/>
      <c r="AN41" s="92"/>
      <c r="AO41" s="125"/>
      <c r="AP41" s="120"/>
      <c r="AQ41" s="92"/>
      <c r="AR41" s="92"/>
      <c r="AS41" s="90"/>
      <c r="AT41" s="91"/>
      <c r="AU41" s="87"/>
    </row>
    <row r="42" spans="2:47" ht="22.5" customHeight="1" thickTop="1" thickBot="1">
      <c r="B42" s="105"/>
      <c r="C42" s="110" t="s">
        <v>17</v>
      </c>
      <c r="D42" s="1"/>
      <c r="E42" s="132"/>
      <c r="F42" s="59"/>
      <c r="G42" s="60" t="s">
        <v>4</v>
      </c>
      <c r="H42" s="61"/>
      <c r="I42" s="26" t="s">
        <v>2</v>
      </c>
      <c r="J42" s="40"/>
      <c r="K42" s="29" t="s">
        <v>3</v>
      </c>
      <c r="L42" s="168"/>
      <c r="M42" s="2"/>
      <c r="N42" s="1"/>
      <c r="O42" s="132"/>
      <c r="P42" s="59">
        <v>1</v>
      </c>
      <c r="Q42" s="60" t="s">
        <v>4</v>
      </c>
      <c r="R42" s="61">
        <v>0</v>
      </c>
      <c r="S42" s="26" t="s">
        <v>2</v>
      </c>
      <c r="T42" s="40">
        <v>8</v>
      </c>
      <c r="U42" s="29" t="s">
        <v>3</v>
      </c>
      <c r="V42" s="168"/>
      <c r="W42" s="2"/>
      <c r="X42" s="1"/>
      <c r="Y42" s="132"/>
      <c r="Z42" s="59">
        <v>0</v>
      </c>
      <c r="AA42" s="60" t="s">
        <v>4</v>
      </c>
      <c r="AB42" s="61">
        <v>1</v>
      </c>
      <c r="AC42" s="26" t="s">
        <v>2</v>
      </c>
      <c r="AD42" s="40">
        <v>6</v>
      </c>
      <c r="AE42" s="29" t="s">
        <v>3</v>
      </c>
      <c r="AF42" s="168"/>
      <c r="AG42" s="2"/>
      <c r="AH42" s="136"/>
      <c r="AI42" s="125"/>
      <c r="AJ42" s="120"/>
      <c r="AK42" s="92"/>
      <c r="AL42" s="125"/>
      <c r="AM42" s="120"/>
      <c r="AN42" s="92"/>
      <c r="AO42" s="125"/>
      <c r="AP42" s="120"/>
      <c r="AQ42" s="92"/>
      <c r="AR42" s="92"/>
      <c r="AS42" s="90"/>
      <c r="AT42" s="91"/>
      <c r="AU42" s="87"/>
    </row>
    <row r="43" spans="2:47" ht="22.5" customHeight="1" thickTop="1" thickBot="1">
      <c r="B43" s="106"/>
      <c r="C43" s="111"/>
      <c r="D43" s="28" t="s">
        <v>9</v>
      </c>
      <c r="E43" s="161">
        <v>46281</v>
      </c>
      <c r="F43" s="162"/>
      <c r="G43" s="162"/>
      <c r="H43" s="163"/>
      <c r="I43" s="154" t="s">
        <v>0</v>
      </c>
      <c r="J43" s="155"/>
      <c r="K43" s="155"/>
      <c r="L43" s="164" t="s">
        <v>64</v>
      </c>
      <c r="M43" s="165"/>
      <c r="N43" s="28" t="s">
        <v>9</v>
      </c>
      <c r="O43" s="161">
        <v>46302</v>
      </c>
      <c r="P43" s="162"/>
      <c r="Q43" s="162"/>
      <c r="R43" s="163"/>
      <c r="S43" s="154" t="s">
        <v>0</v>
      </c>
      <c r="T43" s="155"/>
      <c r="U43" s="155"/>
      <c r="V43" s="164" t="s">
        <v>68</v>
      </c>
      <c r="W43" s="165"/>
      <c r="X43" s="28" t="s">
        <v>9</v>
      </c>
      <c r="Y43" s="161">
        <v>46316</v>
      </c>
      <c r="Z43" s="162"/>
      <c r="AA43" s="162"/>
      <c r="AB43" s="163"/>
      <c r="AC43" s="154" t="s">
        <v>0</v>
      </c>
      <c r="AD43" s="155"/>
      <c r="AE43" s="155"/>
      <c r="AF43" s="164" t="s">
        <v>69</v>
      </c>
      <c r="AG43" s="165"/>
      <c r="AH43" s="137"/>
      <c r="AI43" s="118"/>
      <c r="AJ43" s="117"/>
      <c r="AK43" s="93"/>
      <c r="AL43" s="118"/>
      <c r="AM43" s="117"/>
      <c r="AN43" s="93"/>
      <c r="AO43" s="118"/>
      <c r="AP43" s="117"/>
      <c r="AQ43" s="93"/>
      <c r="AR43" s="93"/>
      <c r="AS43" s="90"/>
      <c r="AT43" s="91"/>
      <c r="AU43" s="87"/>
    </row>
    <row r="44" spans="2:47" ht="18.75" customHeight="1" thickTop="1">
      <c r="B44" s="30" t="s">
        <v>205</v>
      </c>
    </row>
    <row r="45" spans="2:47" ht="18.75" customHeight="1">
      <c r="B45" s="30" t="s">
        <v>195</v>
      </c>
    </row>
    <row r="46" spans="2:47" ht="18.75" customHeight="1">
      <c r="B46" s="30" t="s">
        <v>55</v>
      </c>
    </row>
    <row r="47" spans="2:47" ht="18.75" customHeight="1">
      <c r="B47" s="30" t="s">
        <v>253</v>
      </c>
      <c r="L47" s="24"/>
      <c r="M47" s="24"/>
      <c r="N47" s="24"/>
      <c r="O47" s="24"/>
      <c r="P47" s="24"/>
      <c r="Q47" s="24"/>
      <c r="R47" s="24"/>
      <c r="AJ47" s="4"/>
      <c r="AK47" s="4"/>
      <c r="AL47" s="4"/>
      <c r="AM47" s="4"/>
      <c r="AN47" s="4"/>
      <c r="AO47" s="4"/>
      <c r="AP47" s="4"/>
    </row>
    <row r="48" spans="2:47" ht="18.75" customHeight="1">
      <c r="B48" s="30" t="s">
        <v>283</v>
      </c>
    </row>
    <row r="51" spans="2:42">
      <c r="B51" s="30"/>
    </row>
    <row r="52" spans="2:42">
      <c r="B52" s="30"/>
    </row>
    <row r="53" spans="2:42">
      <c r="B53" s="30"/>
      <c r="L53" s="24"/>
      <c r="M53" s="24"/>
      <c r="N53" s="24"/>
      <c r="O53" s="24"/>
      <c r="P53" s="24"/>
      <c r="Q53" s="24"/>
      <c r="R53" s="24"/>
      <c r="AJ53" s="4"/>
      <c r="AK53" s="4"/>
      <c r="AL53" s="4"/>
      <c r="AM53" s="4"/>
      <c r="AN53" s="4"/>
      <c r="AO53" s="4"/>
      <c r="AP53" s="4"/>
    </row>
    <row r="54" spans="2:42">
      <c r="B54" s="30"/>
      <c r="L54" s="24"/>
      <c r="M54" s="24"/>
      <c r="N54" s="24"/>
      <c r="O54" s="24"/>
      <c r="P54" s="24"/>
      <c r="Q54" s="24"/>
      <c r="R54" s="24"/>
      <c r="AJ54" s="4"/>
      <c r="AK54" s="4"/>
      <c r="AL54" s="4"/>
      <c r="AM54" s="4"/>
      <c r="AN54" s="4"/>
      <c r="AO54" s="4"/>
      <c r="AP54" s="4"/>
    </row>
    <row r="55" spans="2:42">
      <c r="B55" s="30"/>
    </row>
  </sheetData>
  <mergeCells count="293">
    <mergeCell ref="AR29:AR32"/>
    <mergeCell ref="AS29:AS32"/>
    <mergeCell ref="AT29:AT32"/>
    <mergeCell ref="AU29:AU32"/>
    <mergeCell ref="E32:H32"/>
    <mergeCell ref="I32:K32"/>
    <mergeCell ref="L32:M32"/>
    <mergeCell ref="O32:R32"/>
    <mergeCell ref="S32:U32"/>
    <mergeCell ref="V32:W32"/>
    <mergeCell ref="Y32:AB32"/>
    <mergeCell ref="AC32:AE32"/>
    <mergeCell ref="AF32:AG32"/>
    <mergeCell ref="AI29:AI32"/>
    <mergeCell ref="AJ29:AJ32"/>
    <mergeCell ref="AK29:AK32"/>
    <mergeCell ref="AL29:AL32"/>
    <mergeCell ref="AM29:AM32"/>
    <mergeCell ref="AN29:AN32"/>
    <mergeCell ref="AO29:AO32"/>
    <mergeCell ref="AP29:AP32"/>
    <mergeCell ref="AQ29:AQ32"/>
    <mergeCell ref="B29:B32"/>
    <mergeCell ref="C29:C32"/>
    <mergeCell ref="E29:E31"/>
    <mergeCell ref="L29:L31"/>
    <mergeCell ref="O29:O31"/>
    <mergeCell ref="V29:V31"/>
    <mergeCell ref="Y29:Y31"/>
    <mergeCell ref="AF29:AF31"/>
    <mergeCell ref="AH29:AH32"/>
    <mergeCell ref="AS7:AS8"/>
    <mergeCell ref="AT7:AT8"/>
    <mergeCell ref="AU7:AU8"/>
    <mergeCell ref="AH6:AU6"/>
    <mergeCell ref="AS40:AS43"/>
    <mergeCell ref="AT40:AT43"/>
    <mergeCell ref="AU40:AU43"/>
    <mergeCell ref="AR25:AR28"/>
    <mergeCell ref="E28:H28"/>
    <mergeCell ref="I28:K28"/>
    <mergeCell ref="L28:M28"/>
    <mergeCell ref="O28:R28"/>
    <mergeCell ref="S28:U28"/>
    <mergeCell ref="V28:W28"/>
    <mergeCell ref="Y28:AB28"/>
    <mergeCell ref="AC28:AE28"/>
    <mergeCell ref="AF28:AG28"/>
    <mergeCell ref="AI25:AI28"/>
    <mergeCell ref="AJ25:AJ28"/>
    <mergeCell ref="AK25:AK28"/>
    <mergeCell ref="AL25:AL28"/>
    <mergeCell ref="AM25:AM28"/>
    <mergeCell ref="AN25:AN28"/>
    <mergeCell ref="AO25:AO28"/>
    <mergeCell ref="AP25:AP28"/>
    <mergeCell ref="AQ25:AQ28"/>
    <mergeCell ref="B25:B28"/>
    <mergeCell ref="C25:C28"/>
    <mergeCell ref="E25:E27"/>
    <mergeCell ref="L25:L27"/>
    <mergeCell ref="O25:O27"/>
    <mergeCell ref="V25:V27"/>
    <mergeCell ref="Y25:Y27"/>
    <mergeCell ref="AF25:AF27"/>
    <mergeCell ref="AH25:AH28"/>
    <mergeCell ref="B35:C35"/>
    <mergeCell ref="Y38:AG38"/>
    <mergeCell ref="E35:M35"/>
    <mergeCell ref="O35:W35"/>
    <mergeCell ref="Y35:AG35"/>
    <mergeCell ref="E36:M36"/>
    <mergeCell ref="E37:M37"/>
    <mergeCell ref="E38:M38"/>
    <mergeCell ref="O38:W38"/>
    <mergeCell ref="O36:W36"/>
    <mergeCell ref="Y36:AG36"/>
    <mergeCell ref="Y37:AG37"/>
    <mergeCell ref="AM21:AM24"/>
    <mergeCell ref="AN21:AN24"/>
    <mergeCell ref="AF12:AG12"/>
    <mergeCell ref="AM8:AO8"/>
    <mergeCell ref="B34:C34"/>
    <mergeCell ref="E34:M34"/>
    <mergeCell ref="E33:M33"/>
    <mergeCell ref="E9:E11"/>
    <mergeCell ref="L9:L11"/>
    <mergeCell ref="I8:K8"/>
    <mergeCell ref="L20:M20"/>
    <mergeCell ref="B9:B12"/>
    <mergeCell ref="B13:B16"/>
    <mergeCell ref="B17:B20"/>
    <mergeCell ref="F8:H8"/>
    <mergeCell ref="C21:C24"/>
    <mergeCell ref="E21:E23"/>
    <mergeCell ref="L21:L23"/>
    <mergeCell ref="E24:H24"/>
    <mergeCell ref="I24:K24"/>
    <mergeCell ref="L12:M12"/>
    <mergeCell ref="E13:E15"/>
    <mergeCell ref="L13:L15"/>
    <mergeCell ref="E17:E19"/>
    <mergeCell ref="AR17:AR20"/>
    <mergeCell ref="AO21:AO24"/>
    <mergeCell ref="AP21:AP24"/>
    <mergeCell ref="AQ21:AQ24"/>
    <mergeCell ref="AC20:AE20"/>
    <mergeCell ref="AR13:AR16"/>
    <mergeCell ref="AP13:AP16"/>
    <mergeCell ref="AQ13:AQ16"/>
    <mergeCell ref="AP17:AP20"/>
    <mergeCell ref="AQ17:AQ20"/>
    <mergeCell ref="AF16:AG16"/>
    <mergeCell ref="AJ17:AJ20"/>
    <mergeCell ref="AK17:AK20"/>
    <mergeCell ref="AF13:AF15"/>
    <mergeCell ref="AL17:AL20"/>
    <mergeCell ref="AM17:AM20"/>
    <mergeCell ref="AN17:AN20"/>
    <mergeCell ref="AO17:AO20"/>
    <mergeCell ref="AF17:AF19"/>
    <mergeCell ref="AR21:AR24"/>
    <mergeCell ref="AH21:AH24"/>
    <mergeCell ref="AJ21:AJ24"/>
    <mergeCell ref="AK21:AK24"/>
    <mergeCell ref="AL21:AL24"/>
    <mergeCell ref="D6:M6"/>
    <mergeCell ref="N6:W6"/>
    <mergeCell ref="X6:AG6"/>
    <mergeCell ref="E16:H16"/>
    <mergeCell ref="I16:K16"/>
    <mergeCell ref="L16:M16"/>
    <mergeCell ref="Z7:AE7"/>
    <mergeCell ref="Z8:AB8"/>
    <mergeCell ref="AC8:AE8"/>
    <mergeCell ref="P7:U7"/>
    <mergeCell ref="P8:R8"/>
    <mergeCell ref="S8:U8"/>
    <mergeCell ref="F7:K7"/>
    <mergeCell ref="V7:V8"/>
    <mergeCell ref="AF7:AF8"/>
    <mergeCell ref="AJ7:AL7"/>
    <mergeCell ref="AJ8:AL8"/>
    <mergeCell ref="AM7:AO7"/>
    <mergeCell ref="O13:O15"/>
    <mergeCell ref="AL13:AL16"/>
    <mergeCell ref="AM13:AM16"/>
    <mergeCell ref="AN13:AN16"/>
    <mergeCell ref="AO13:AO16"/>
    <mergeCell ref="AI13:AI16"/>
    <mergeCell ref="AH13:AH16"/>
    <mergeCell ref="AH7:AI7"/>
    <mergeCell ref="AC16:AE16"/>
    <mergeCell ref="V9:V11"/>
    <mergeCell ref="V12:W12"/>
    <mergeCell ref="V13:V15"/>
    <mergeCell ref="Y13:Y15"/>
    <mergeCell ref="V16:W16"/>
    <mergeCell ref="AP9:AP12"/>
    <mergeCell ref="AH9:AH12"/>
    <mergeCell ref="AJ9:AJ12"/>
    <mergeCell ref="AK9:AK12"/>
    <mergeCell ref="AL9:AL12"/>
    <mergeCell ref="AF9:AF11"/>
    <mergeCell ref="AJ13:AJ16"/>
    <mergeCell ref="AK13:AK16"/>
    <mergeCell ref="O16:R16"/>
    <mergeCell ref="S16:U16"/>
    <mergeCell ref="Y16:AB16"/>
    <mergeCell ref="AM9:AM12"/>
    <mergeCell ref="AN9:AN12"/>
    <mergeCell ref="AO9:AO12"/>
    <mergeCell ref="O9:O11"/>
    <mergeCell ref="S12:U12"/>
    <mergeCell ref="AI9:AI12"/>
    <mergeCell ref="AQ40:AQ43"/>
    <mergeCell ref="Y43:AB43"/>
    <mergeCell ref="V43:W43"/>
    <mergeCell ref="AF43:AG43"/>
    <mergeCell ref="AC43:AE43"/>
    <mergeCell ref="V40:V42"/>
    <mergeCell ref="AR40:AR43"/>
    <mergeCell ref="AH33:AH38"/>
    <mergeCell ref="AI33:AI38"/>
    <mergeCell ref="AM33:AM37"/>
    <mergeCell ref="AN33:AN37"/>
    <mergeCell ref="AM40:AM43"/>
    <mergeCell ref="AN40:AN43"/>
    <mergeCell ref="AO40:AO43"/>
    <mergeCell ref="AP40:AP43"/>
    <mergeCell ref="AH40:AH43"/>
    <mergeCell ref="AJ40:AJ43"/>
    <mergeCell ref="AK40:AK43"/>
    <mergeCell ref="AL40:AL43"/>
    <mergeCell ref="AI40:AI43"/>
    <mergeCell ref="AR33:AR37"/>
    <mergeCell ref="Y40:Y42"/>
    <mergeCell ref="AF40:AF42"/>
    <mergeCell ref="Y33:AG33"/>
    <mergeCell ref="E43:H43"/>
    <mergeCell ref="I43:K43"/>
    <mergeCell ref="O43:R43"/>
    <mergeCell ref="S43:U43"/>
    <mergeCell ref="L43:M43"/>
    <mergeCell ref="L24:M24"/>
    <mergeCell ref="O24:R24"/>
    <mergeCell ref="S24:U24"/>
    <mergeCell ref="L40:L42"/>
    <mergeCell ref="O40:O42"/>
    <mergeCell ref="O33:W33"/>
    <mergeCell ref="O34:W34"/>
    <mergeCell ref="O37:W37"/>
    <mergeCell ref="V24:W24"/>
    <mergeCell ref="E40:E42"/>
    <mergeCell ref="E20:H20"/>
    <mergeCell ref="I20:K20"/>
    <mergeCell ref="AI21:AI24"/>
    <mergeCell ref="AF24:AG24"/>
    <mergeCell ref="AF20:AG20"/>
    <mergeCell ref="V21:V23"/>
    <mergeCell ref="Y21:Y23"/>
    <mergeCell ref="AF21:AF23"/>
    <mergeCell ref="AC24:AE24"/>
    <mergeCell ref="Y24:AB24"/>
    <mergeCell ref="Y20:AB20"/>
    <mergeCell ref="O20:R20"/>
    <mergeCell ref="S20:U20"/>
    <mergeCell ref="Y34:AG34"/>
    <mergeCell ref="O21:O23"/>
    <mergeCell ref="AI17:AI20"/>
    <mergeCell ref="AH17:AH20"/>
    <mergeCell ref="V20:W20"/>
    <mergeCell ref="L17:L19"/>
    <mergeCell ref="O17:O19"/>
    <mergeCell ref="C3:AR3"/>
    <mergeCell ref="E12:H12"/>
    <mergeCell ref="I12:K12"/>
    <mergeCell ref="E7:E8"/>
    <mergeCell ref="L7:L8"/>
    <mergeCell ref="C9:C12"/>
    <mergeCell ref="O7:O8"/>
    <mergeCell ref="AC12:AE12"/>
    <mergeCell ref="O12:R12"/>
    <mergeCell ref="AP7:AR7"/>
    <mergeCell ref="Y7:Y8"/>
    <mergeCell ref="Y12:AB12"/>
    <mergeCell ref="Y9:Y11"/>
    <mergeCell ref="AH4:AR4"/>
    <mergeCell ref="AP8:AR8"/>
    <mergeCell ref="AR9:AR12"/>
    <mergeCell ref="B6:C6"/>
    <mergeCell ref="AQ9:AQ12"/>
    <mergeCell ref="B8:C8"/>
    <mergeCell ref="B7:C7"/>
    <mergeCell ref="C17:C20"/>
    <mergeCell ref="C13:C16"/>
    <mergeCell ref="B21:B24"/>
    <mergeCell ref="B40:B43"/>
    <mergeCell ref="B36:C36"/>
    <mergeCell ref="B37:C37"/>
    <mergeCell ref="C40:C43"/>
    <mergeCell ref="B39:AR39"/>
    <mergeCell ref="B33:C33"/>
    <mergeCell ref="B38:C38"/>
    <mergeCell ref="AM38:AO38"/>
    <mergeCell ref="AP38:AR38"/>
    <mergeCell ref="AJ33:AJ37"/>
    <mergeCell ref="AK33:AK37"/>
    <mergeCell ref="AL33:AL37"/>
    <mergeCell ref="AJ38:AL38"/>
    <mergeCell ref="AO33:AO37"/>
    <mergeCell ref="AP33:AP37"/>
    <mergeCell ref="AQ33:AQ37"/>
    <mergeCell ref="V17:V19"/>
    <mergeCell ref="Y17:Y19"/>
    <mergeCell ref="AU9:AU12"/>
    <mergeCell ref="AU13:AU16"/>
    <mergeCell ref="AU17:AU20"/>
    <mergeCell ref="AU21:AU24"/>
    <mergeCell ref="AU25:AU28"/>
    <mergeCell ref="AS33:AS38"/>
    <mergeCell ref="AT33:AT38"/>
    <mergeCell ref="AU33:AU38"/>
    <mergeCell ref="AS9:AS12"/>
    <mergeCell ref="AT9:AT12"/>
    <mergeCell ref="AS13:AS16"/>
    <mergeCell ref="AT13:AT16"/>
    <mergeCell ref="AS17:AS20"/>
    <mergeCell ref="AT17:AT20"/>
    <mergeCell ref="AS21:AS24"/>
    <mergeCell ref="AT21:AT24"/>
    <mergeCell ref="AS25:AS28"/>
    <mergeCell ref="AT25:AT28"/>
  </mergeCells>
  <phoneticPr fontId="1"/>
  <dataValidations count="19">
    <dataValidation type="list" allowBlank="1" showInputMessage="1" showErrorMessage="1" sqref="P40:P41 F40:F41 Z40:Z41 H40:H41 R40:R41 AB40:AB41" xr:uid="{CB9A99A9-4EC3-468D-91A6-DDD29CB8DCF4}">
      <formula1>"0,1,2,3,4,5,6,7,8,9"</formula1>
    </dataValidation>
    <dataValidation type="list" allowBlank="1" showInputMessage="1" showErrorMessage="1" sqref="D34:D38 N34:N38 X34:X38" xr:uid="{00000000-0002-0000-0000-000002000000}">
      <formula1>"第１戦第１試合,第１戦第２試合,第１戦第３試合,第２戦第１試合,第２戦第２試合,第２戦第３試合,第３戦第１試合,第３戦第２試合,第３戦第３試合,第４戦第１試合,第４戦第２試合,第４戦第３試合,第５戦第１試合,第５戦第２試合,第５戦第３試合"</formula1>
    </dataValidation>
    <dataValidation type="list" allowBlank="1" showInputMessage="1" showErrorMessage="1" sqref="Z23 AB23 P23 R23 F23 H23 F11 H11 P11 R11 Z11 H27 Z15 AB15 P15 R15 F15 H15 F19 H19 P19 R19 Z19 AB19 F42 H42 P42 R42 Z42 AB42 Z27 AB27 P27 R27 F27 AB11 H31 Z31 AB31 P31 R31 F31" xr:uid="{00000000-0002-0000-0000-000004000000}">
      <formula1>"0,1"</formula1>
    </dataValidation>
    <dataValidation type="list" allowBlank="1" showInputMessage="1" showErrorMessage="1" sqref="C17:C20" xr:uid="{00000000-0002-0000-0000-000005000000}">
      <formula1>INDIRECT("_"&amp;C1&amp;"部"&amp;E1)</formula1>
    </dataValidation>
    <dataValidation type="list" allowBlank="1" showInputMessage="1" showErrorMessage="1" sqref="C21:C24" xr:uid="{00000000-0002-0000-0000-000007000000}">
      <formula1>INDIRECT("_"&amp;C1&amp;"部"&amp;E1)</formula1>
    </dataValidation>
    <dataValidation type="list" allowBlank="1" showInputMessage="1" showErrorMessage="1" sqref="AH4:AR4" xr:uid="{00000000-0002-0000-0000-000008000000}">
      <formula1>INDIRECT("_"&amp;C1&amp;"部"&amp;E1)</formula1>
    </dataValidation>
    <dataValidation type="list" allowBlank="1" showInputMessage="1" showErrorMessage="1" sqref="C9:C12" xr:uid="{00000000-0002-0000-0000-00000A000000}">
      <formula1>INDIRECT("_"&amp;C1&amp;"部"&amp;E1)</formula1>
    </dataValidation>
    <dataValidation type="list" allowBlank="1" showInputMessage="1" showErrorMessage="1" sqref="C13:C16" xr:uid="{00000000-0002-0000-0000-00000B000000}">
      <formula1>INDIRECT("_"&amp;C1&amp;"部"&amp;E1)</formula1>
    </dataValidation>
    <dataValidation type="list" allowBlank="1" showInputMessage="1" showErrorMessage="1" sqref="D21:D22 D13:D14 D17:D18 D9:D10 D25:D26 D29:D30" xr:uid="{CC867F6F-3E31-42C3-BECB-CF3CF860CDE1}">
      <formula1>INDIRECT("_"&amp;$AY$4:$AY$4)</formula1>
    </dataValidation>
    <dataValidation type="list" allowBlank="1" showInputMessage="1" showErrorMessage="1" sqref="M9:M10 W9:W10 AG9:AG10" xr:uid="{E2433109-E030-457D-9113-B4A5D1C0E5A4}">
      <formula1>INDIRECT("_"&amp;$AY$9)</formula1>
    </dataValidation>
    <dataValidation type="list" allowBlank="1" showInputMessage="1" showErrorMessage="1" sqref="N9:N10 N13:N14 X9:X10 X13:X14 X17:X18 N17:N18 N21:N22 X21:X22 N25:N26 X25:X26 N29:N30 X29:X30" xr:uid="{3B0E6C4A-F617-47FC-A539-16947F412923}">
      <formula1>INDIRECT("_"&amp;$AY$4)</formula1>
    </dataValidation>
    <dataValidation type="list" allowBlank="1" showInputMessage="1" showErrorMessage="1" sqref="AG13:AG14 M13:M14 W13:W14" xr:uid="{47AFA34F-61BB-4171-9816-382BD0EF4C7D}">
      <formula1>INDIRECT("_"&amp;$AY$13)</formula1>
    </dataValidation>
    <dataValidation type="list" allowBlank="1" showInputMessage="1" showErrorMessage="1" sqref="AG17:AG18 M17:M18 W17:W18" xr:uid="{BAC81C2E-FD7E-4A34-9088-4A61875DF6DD}">
      <formula1>INDIRECT("_"&amp;$AY$17)</formula1>
    </dataValidation>
    <dataValidation type="list" allowBlank="1" showInputMessage="1" showErrorMessage="1" sqref="AG21:AG22 M21:M22 W21:W22" xr:uid="{38C3C08E-2AC5-411D-A606-D93E0935077B}">
      <formula1>INDIRECT("_"&amp;$AY$21)</formula1>
    </dataValidation>
    <dataValidation type="list" allowBlank="1" showInputMessage="1" showErrorMessage="1" sqref="C25:C28" xr:uid="{803BB156-944B-4BFD-8F94-6D3F507B65FD}">
      <formula1>INDIRECT("_"&amp;C1&amp;"部"&amp;E1)</formula1>
    </dataValidation>
    <dataValidation type="list" allowBlank="1" showInputMessage="1" showErrorMessage="1" sqref="M25:M26 W25:W26 AG25:AG26" xr:uid="{FB194C0E-E53F-4956-905F-DDE08FC61FE9}">
      <formula1>INDIRECT("_"&amp;$AY$25)</formula1>
    </dataValidation>
    <dataValidation type="list" allowBlank="1" showInputMessage="1" showErrorMessage="1" sqref="F9:F10 H9:H10 F13:F14 F17:F18 F21:F22 F25:F26 H13:H14 H17:H18 H21:H22 H25:H26 P9:P10 P13:P14 P17:P18 P21:P22 P25:P26 R25:R26 R21:R22 R17:R18 R13:R14 R9:R10 Z9:Z10 Z13:Z14 Z17:Z18 Z21:Z22 Z25:Z26 AB25:AB26 AB21:AB22 AB17:AB18 AB13:AB14 AB9:AB10 F29:F30 H29:H30 P29:P30 R29:R30 Z29:Z30 AB29:AB30" xr:uid="{010C1DB2-6EB6-456F-A58B-0535AD82EE6C}">
      <formula1>"0,1,2,3,4,5"</formula1>
    </dataValidation>
    <dataValidation type="list" allowBlank="1" showInputMessage="1" showErrorMessage="1" sqref="C29:C32" xr:uid="{7CA063CF-9052-4CDF-86C9-8645EA3A40C2}">
      <formula1>INDIRECT("_"&amp;C1&amp;"部"&amp;E15)</formula1>
    </dataValidation>
    <dataValidation type="list" allowBlank="1" showInputMessage="1" showErrorMessage="1" sqref="M29:M30 W29:W30 AG29:AG30" xr:uid="{167F6DD2-B056-43F4-B4FE-9C6F45EC8898}">
      <formula1>INDIRECT("_"&amp;$AY$29)</formula1>
    </dataValidation>
  </dataValidations>
  <printOptions horizontalCentered="1" verticalCentered="1"/>
  <pageMargins left="0" right="0" top="0.39370078740157483" bottom="0" header="0" footer="0"/>
  <pageSetup paperSize="9" scale="55" orientation="landscape"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5"/>
  <sheetViews>
    <sheetView showZeros="0" view="pageBreakPreview" zoomScale="60" zoomScaleNormal="100" workbookViewId="0">
      <selection activeCell="I14" sqref="I14"/>
    </sheetView>
  </sheetViews>
  <sheetFormatPr defaultColWidth="9.140625" defaultRowHeight="13.5"/>
  <cols>
    <col min="1" max="1" width="11.42578125" style="4" customWidth="1"/>
    <col min="2" max="2" width="14" style="4" customWidth="1"/>
    <col min="3" max="3" width="5.5703125" style="4" customWidth="1"/>
    <col min="4" max="4" width="10" style="4" customWidth="1"/>
    <col min="5" max="5" width="46.28515625" style="4" customWidth="1"/>
    <col min="6" max="16384" width="9.140625" style="4"/>
  </cols>
  <sheetData>
    <row r="1" spans="1:5" ht="15" customHeight="1">
      <c r="A1" s="4" t="s">
        <v>43</v>
      </c>
    </row>
    <row r="2" spans="1:5" ht="15" customHeight="1">
      <c r="A2" s="9">
        <f>結果報告書!C1</f>
        <v>1</v>
      </c>
      <c r="B2" s="4" t="str">
        <f>結果報告書!D1</f>
        <v>部リーグ</v>
      </c>
      <c r="C2" s="10">
        <f>結果報告書!E1</f>
        <v>0</v>
      </c>
      <c r="D2" s="4">
        <f>結果報告書!F1</f>
        <v>0</v>
      </c>
    </row>
    <row r="3" spans="1:5" ht="15" customHeight="1"/>
    <row r="4" spans="1:5" s="8" customFormat="1" ht="15" customHeight="1">
      <c r="A4" s="212" t="str">
        <f>結果報告書!C3</f>
        <v>枚方テニスシニアリーグ2026　対戦結果報告書［７チームリーグ代表者用］</v>
      </c>
      <c r="B4" s="212"/>
      <c r="C4" s="212"/>
      <c r="D4" s="212"/>
      <c r="E4" s="212"/>
    </row>
    <row r="5" spans="1:5" s="8" customFormat="1" ht="15" customHeight="1">
      <c r="A5" s="108" t="s">
        <v>49</v>
      </c>
      <c r="B5" s="108"/>
      <c r="C5" s="108"/>
      <c r="D5" s="108"/>
      <c r="E5" s="108"/>
    </row>
    <row r="6" spans="1:5" ht="15" customHeight="1"/>
    <row r="7" spans="1:5" ht="15" customHeight="1">
      <c r="E7" s="9" t="str">
        <f>"自チーム団体名　"&amp;結果報告書!AH4</f>
        <v>自チーム団体名　</v>
      </c>
    </row>
    <row r="8" spans="1:5" ht="15" customHeight="1"/>
    <row r="9" spans="1:5" ht="15" customHeight="1">
      <c r="A9" s="6" t="s">
        <v>46</v>
      </c>
      <c r="B9" s="6" t="s">
        <v>40</v>
      </c>
      <c r="C9" s="211" t="s">
        <v>41</v>
      </c>
      <c r="D9" s="211"/>
      <c r="E9" s="211" t="s">
        <v>44</v>
      </c>
    </row>
    <row r="10" spans="1:5" ht="15" customHeight="1">
      <c r="A10" s="7" t="s">
        <v>47</v>
      </c>
      <c r="B10" s="7" t="s">
        <v>48</v>
      </c>
      <c r="C10" s="211"/>
      <c r="D10" s="211"/>
      <c r="E10" s="211"/>
    </row>
    <row r="11" spans="1:5" ht="37.5" customHeight="1">
      <c r="A11" s="12"/>
      <c r="B11" s="12"/>
      <c r="C11" s="210"/>
      <c r="D11" s="210"/>
      <c r="E11" s="13"/>
    </row>
    <row r="12" spans="1:5" ht="37.5" customHeight="1">
      <c r="A12" s="12"/>
      <c r="B12" s="12"/>
      <c r="C12" s="210"/>
      <c r="D12" s="210"/>
      <c r="E12" s="13"/>
    </row>
    <row r="13" spans="1:5" ht="37.5" customHeight="1">
      <c r="A13" s="12"/>
      <c r="B13" s="12"/>
      <c r="C13" s="210"/>
      <c r="D13" s="210"/>
      <c r="E13" s="13"/>
    </row>
    <row r="14" spans="1:5" ht="37.5" customHeight="1">
      <c r="A14" s="12"/>
      <c r="B14" s="12"/>
      <c r="C14" s="210"/>
      <c r="D14" s="210"/>
      <c r="E14" s="13"/>
    </row>
    <row r="15" spans="1:5" ht="37.5" customHeight="1">
      <c r="A15" s="12"/>
      <c r="B15" s="12"/>
      <c r="C15" s="210"/>
      <c r="D15" s="210"/>
      <c r="E15" s="13"/>
    </row>
    <row r="16" spans="1:5" ht="37.5" customHeight="1">
      <c r="A16" s="12"/>
      <c r="B16" s="12"/>
      <c r="C16" s="210"/>
      <c r="D16" s="210"/>
      <c r="E16" s="13"/>
    </row>
    <row r="17" spans="1:5" ht="37.5" customHeight="1">
      <c r="A17" s="12"/>
      <c r="B17" s="12"/>
      <c r="C17" s="210"/>
      <c r="D17" s="210"/>
      <c r="E17" s="13"/>
    </row>
    <row r="18" spans="1:5" ht="37.5" customHeight="1">
      <c r="A18" s="12"/>
      <c r="B18" s="12"/>
      <c r="C18" s="210"/>
      <c r="D18" s="210"/>
      <c r="E18" s="13"/>
    </row>
    <row r="19" spans="1:5" ht="37.5" customHeight="1">
      <c r="A19" s="12"/>
      <c r="B19" s="12"/>
      <c r="C19" s="210"/>
      <c r="D19" s="210"/>
      <c r="E19" s="13"/>
    </row>
    <row r="20" spans="1:5" ht="37.5" customHeight="1">
      <c r="A20" s="12"/>
      <c r="B20" s="12"/>
      <c r="C20" s="210"/>
      <c r="D20" s="210"/>
      <c r="E20" s="13"/>
    </row>
    <row r="21" spans="1:5" ht="37.5" customHeight="1">
      <c r="A21" s="12"/>
      <c r="B21" s="12"/>
      <c r="C21" s="210"/>
      <c r="D21" s="210"/>
      <c r="E21" s="13"/>
    </row>
    <row r="22" spans="1:5" ht="37.5" customHeight="1">
      <c r="A22" s="12"/>
      <c r="B22" s="12"/>
      <c r="C22" s="210"/>
      <c r="D22" s="210"/>
      <c r="E22" s="13"/>
    </row>
    <row r="23" spans="1:5" ht="37.5" customHeight="1">
      <c r="A23" s="12"/>
      <c r="B23" s="12"/>
      <c r="C23" s="210"/>
      <c r="D23" s="210"/>
      <c r="E23" s="13"/>
    </row>
    <row r="24" spans="1:5" ht="37.5" customHeight="1">
      <c r="A24" s="12"/>
      <c r="B24" s="12"/>
      <c r="C24" s="210"/>
      <c r="D24" s="210"/>
      <c r="E24" s="13"/>
    </row>
    <row r="25" spans="1:5" ht="37.5" customHeight="1">
      <c r="A25" s="12"/>
      <c r="B25" s="12"/>
      <c r="C25" s="210"/>
      <c r="D25" s="210"/>
      <c r="E25" s="13"/>
    </row>
  </sheetData>
  <mergeCells count="19">
    <mergeCell ref="C11:D11"/>
    <mergeCell ref="C9:D10"/>
    <mergeCell ref="E9:E10"/>
    <mergeCell ref="A4:E4"/>
    <mergeCell ref="A5:E5"/>
    <mergeCell ref="C12:D12"/>
    <mergeCell ref="C13:D13"/>
    <mergeCell ref="C14:D14"/>
    <mergeCell ref="C15:D15"/>
    <mergeCell ref="C16:D16"/>
    <mergeCell ref="C17:D17"/>
    <mergeCell ref="C18:D18"/>
    <mergeCell ref="C19:D19"/>
    <mergeCell ref="C24:D24"/>
    <mergeCell ref="C25:D25"/>
    <mergeCell ref="C20:D20"/>
    <mergeCell ref="C21:D21"/>
    <mergeCell ref="C22:D22"/>
    <mergeCell ref="C23:D23"/>
  </mergeCells>
  <phoneticPr fontId="1"/>
  <dataValidations count="3">
    <dataValidation type="list" allowBlank="1" showInputMessage="1" showErrorMessage="1" sqref="A11:A25" xr:uid="{00000000-0002-0000-0100-000000000000}">
      <formula1>"第１戦,第２戦,第３戦,第４戦,第５戦"</formula1>
    </dataValidation>
    <dataValidation type="list" allowBlank="1" showInputMessage="1" showErrorMessage="1" sqref="B11:B25" xr:uid="{00000000-0002-0000-0100-000001000000}">
      <formula1>"第１試合,第２試合,第３試合"</formula1>
    </dataValidation>
    <dataValidation type="list" allowBlank="1" showInputMessage="1" showErrorMessage="1" sqref="C11:D25" xr:uid="{00000000-0002-0000-0100-000002000000}">
      <formula1>"途中棄権（RET）,試合棄権（不戦敗）,失格負け,未消化"</formula1>
    </dataValidation>
  </dataValidations>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C4FF-CA96-4ADC-8F8E-0FED8A55C0B4}">
  <dimension ref="A1:D92"/>
  <sheetViews>
    <sheetView workbookViewId="0">
      <selection activeCell="G16" sqref="G16"/>
    </sheetView>
  </sheetViews>
  <sheetFormatPr defaultRowHeight="12.75"/>
  <cols>
    <col min="1" max="1" width="8.28515625" bestFit="1" customWidth="1"/>
    <col min="2" max="2" width="26.5703125" bestFit="1" customWidth="1"/>
    <col min="3" max="3" width="17.5703125" customWidth="1"/>
    <col min="4" max="4" width="9.140625" customWidth="1"/>
  </cols>
  <sheetData>
    <row r="1" spans="1:2">
      <c r="A1" t="str">
        <f>B$1&amp;"No"</f>
        <v>1部No</v>
      </c>
      <c r="B1" t="s">
        <v>72</v>
      </c>
    </row>
    <row r="2" spans="1:2">
      <c r="A2" t="str">
        <f>B$1&amp;"1番"</f>
        <v>1部1番</v>
      </c>
      <c r="B2" t="s">
        <v>209</v>
      </c>
    </row>
    <row r="3" spans="1:2">
      <c r="A3" t="str">
        <f>B$1&amp;"2番"</f>
        <v>1部2番</v>
      </c>
      <c r="B3" t="s">
        <v>206</v>
      </c>
    </row>
    <row r="4" spans="1:2">
      <c r="A4" t="str">
        <f>B$1&amp;"3番"</f>
        <v>1部3番</v>
      </c>
      <c r="B4" t="s">
        <v>207</v>
      </c>
    </row>
    <row r="5" spans="1:2">
      <c r="A5" t="str">
        <f>B$1&amp;"4番"</f>
        <v>1部4番</v>
      </c>
      <c r="B5" t="s">
        <v>208</v>
      </c>
    </row>
    <row r="6" spans="1:2">
      <c r="A6" t="str">
        <f>B$1&amp;"5番"</f>
        <v>1部5番</v>
      </c>
      <c r="B6" t="s">
        <v>210</v>
      </c>
    </row>
    <row r="7" spans="1:2">
      <c r="A7" t="str">
        <f>B$1&amp;"6番"</f>
        <v>1部6番</v>
      </c>
      <c r="B7" t="s">
        <v>254</v>
      </c>
    </row>
    <row r="8" spans="1:2">
      <c r="A8" t="str">
        <f>B$1&amp;"7番"</f>
        <v>1部7番</v>
      </c>
      <c r="B8" t="s">
        <v>255</v>
      </c>
    </row>
    <row r="9" spans="1:2">
      <c r="A9" t="str">
        <f>B$9&amp;"No"</f>
        <v>2部No</v>
      </c>
      <c r="B9" t="s">
        <v>73</v>
      </c>
    </row>
    <row r="10" spans="1:2">
      <c r="A10" t="str">
        <f>B$9&amp;"1番"</f>
        <v>2部1番</v>
      </c>
    </row>
    <row r="11" spans="1:2">
      <c r="A11" t="str">
        <f>B$9&amp;"2番"</f>
        <v>2部2番</v>
      </c>
    </row>
    <row r="12" spans="1:2">
      <c r="A12" t="str">
        <f>B$9&amp;"3番"</f>
        <v>2部3番</v>
      </c>
    </row>
    <row r="13" spans="1:2">
      <c r="A13" t="str">
        <f>B$9&amp;"4番"</f>
        <v>2部4番</v>
      </c>
    </row>
    <row r="14" spans="1:2">
      <c r="A14" t="str">
        <f>B$9&amp;"5番"</f>
        <v>2部5番</v>
      </c>
    </row>
    <row r="15" spans="1:2">
      <c r="A15" t="str">
        <f>B$9&amp;"6番"</f>
        <v>2部6番</v>
      </c>
    </row>
    <row r="16" spans="1:2">
      <c r="A16" t="str">
        <f>B$16&amp;"No"</f>
        <v>3部No</v>
      </c>
      <c r="B16" t="s">
        <v>74</v>
      </c>
    </row>
    <row r="17" spans="1:4">
      <c r="A17" t="str">
        <f>B$16&amp;"1番"</f>
        <v>3部1番</v>
      </c>
    </row>
    <row r="18" spans="1:4">
      <c r="A18" t="str">
        <f>B$16&amp;"2番"</f>
        <v>3部2番</v>
      </c>
    </row>
    <row r="19" spans="1:4">
      <c r="A19" t="str">
        <f>B$16&amp;"3番"</f>
        <v>3部3番</v>
      </c>
    </row>
    <row r="20" spans="1:4">
      <c r="A20" t="str">
        <f>B$16&amp;"4番"</f>
        <v>3部4番</v>
      </c>
    </row>
    <row r="21" spans="1:4">
      <c r="A21" t="str">
        <f>B$16&amp;"5番"</f>
        <v>3部5番</v>
      </c>
    </row>
    <row r="22" spans="1:4">
      <c r="A22" t="str">
        <f>B$16&amp;"6番"</f>
        <v>3部6番</v>
      </c>
    </row>
    <row r="23" spans="1:4">
      <c r="A23" t="str">
        <f>B$23&amp;"No"</f>
        <v>4部ANo</v>
      </c>
      <c r="B23" t="s">
        <v>75</v>
      </c>
      <c r="D23" s="62"/>
    </row>
    <row r="24" spans="1:4">
      <c r="A24" t="str">
        <f>B$23&amp;"1番"</f>
        <v>4部A1番</v>
      </c>
    </row>
    <row r="25" spans="1:4">
      <c r="A25" t="str">
        <f>B$23&amp;"2番"</f>
        <v>4部A2番</v>
      </c>
    </row>
    <row r="26" spans="1:4">
      <c r="A26" t="str">
        <f>B$23&amp;"3番"</f>
        <v>4部A3番</v>
      </c>
    </row>
    <row r="27" spans="1:4">
      <c r="A27" t="str">
        <f>B$23&amp;"4番"</f>
        <v>4部A4番</v>
      </c>
    </row>
    <row r="28" spans="1:4">
      <c r="A28" t="str">
        <f>B$23&amp;"5番"</f>
        <v>4部A5番</v>
      </c>
    </row>
    <row r="29" spans="1:4">
      <c r="A29" t="str">
        <f>B$23&amp;"6番"</f>
        <v>4部A6番</v>
      </c>
    </row>
    <row r="30" spans="1:4">
      <c r="A30" t="str">
        <f>B$30&amp;"No"</f>
        <v>4部BNo</v>
      </c>
      <c r="B30" t="s">
        <v>76</v>
      </c>
    </row>
    <row r="31" spans="1:4">
      <c r="A31" t="str">
        <f>B$30&amp;"1番"</f>
        <v>4部B1番</v>
      </c>
    </row>
    <row r="32" spans="1:4">
      <c r="A32" t="str">
        <f>B$30&amp;"2番"</f>
        <v>4部B2番</v>
      </c>
    </row>
    <row r="33" spans="1:2">
      <c r="A33" t="str">
        <f>B$30&amp;"3番"</f>
        <v>4部B3番</v>
      </c>
    </row>
    <row r="34" spans="1:2">
      <c r="A34" t="str">
        <f>B$30&amp;"4番"</f>
        <v>4部B4番</v>
      </c>
    </row>
    <row r="35" spans="1:2">
      <c r="A35" t="str">
        <f>B$30&amp;"5番"</f>
        <v>4部B5番</v>
      </c>
    </row>
    <row r="36" spans="1:2">
      <c r="A36" t="str">
        <f>B$30&amp;"6番"</f>
        <v>4部B6番</v>
      </c>
    </row>
    <row r="37" spans="1:2">
      <c r="A37" t="str">
        <f>B$37&amp;"No"</f>
        <v>5部ANo</v>
      </c>
      <c r="B37" t="s">
        <v>77</v>
      </c>
    </row>
    <row r="38" spans="1:2">
      <c r="A38" t="str">
        <f>B$37&amp;"1番"</f>
        <v>5部A1番</v>
      </c>
    </row>
    <row r="39" spans="1:2">
      <c r="A39" t="str">
        <f>B$37&amp;"2番"</f>
        <v>5部A2番</v>
      </c>
    </row>
    <row r="40" spans="1:2">
      <c r="A40" t="str">
        <f>B$37&amp;"3番"</f>
        <v>5部A3番</v>
      </c>
    </row>
    <row r="41" spans="1:2">
      <c r="A41" t="str">
        <f>B$37&amp;"4番"</f>
        <v>5部A4番</v>
      </c>
    </row>
    <row r="42" spans="1:2">
      <c r="A42" t="str">
        <f>B$37&amp;"5番"</f>
        <v>5部A5番</v>
      </c>
    </row>
    <row r="43" spans="1:2">
      <c r="A43" t="str">
        <f>B$37&amp;"6番"</f>
        <v>5部A6番</v>
      </c>
    </row>
    <row r="44" spans="1:2">
      <c r="A44" t="str">
        <f>B$44&amp;"No"</f>
        <v>5部BNo</v>
      </c>
      <c r="B44" t="s">
        <v>78</v>
      </c>
    </row>
    <row r="45" spans="1:2">
      <c r="A45" t="str">
        <f>B$44&amp;"1番"</f>
        <v>5部B1番</v>
      </c>
    </row>
    <row r="46" spans="1:2">
      <c r="A46" t="str">
        <f>B$44&amp;"2番"</f>
        <v>5部B2番</v>
      </c>
    </row>
    <row r="47" spans="1:2">
      <c r="A47" t="str">
        <f>B$44&amp;"3番"</f>
        <v>5部B3番</v>
      </c>
    </row>
    <row r="48" spans="1:2">
      <c r="A48" t="str">
        <f>B$44&amp;"4番"</f>
        <v>5部B4番</v>
      </c>
    </row>
    <row r="49" spans="1:2">
      <c r="A49" t="str">
        <f>B$44&amp;"5番"</f>
        <v>5部B5番</v>
      </c>
    </row>
    <row r="50" spans="1:2">
      <c r="A50" t="str">
        <f>B$44&amp;"6番"</f>
        <v>5部B6番</v>
      </c>
    </row>
    <row r="51" spans="1:2">
      <c r="A51" t="str">
        <f>B$51&amp;"No"</f>
        <v>6部ANo</v>
      </c>
      <c r="B51" t="s">
        <v>79</v>
      </c>
    </row>
    <row r="52" spans="1:2">
      <c r="A52" t="str">
        <f>B$51&amp;"1番"</f>
        <v>6部A1番</v>
      </c>
    </row>
    <row r="53" spans="1:2">
      <c r="A53" t="str">
        <f>B$51&amp;"2番"</f>
        <v>6部A2番</v>
      </c>
    </row>
    <row r="54" spans="1:2">
      <c r="A54" t="str">
        <f>B$51&amp;"3番"</f>
        <v>6部A3番</v>
      </c>
    </row>
    <row r="55" spans="1:2">
      <c r="A55" t="str">
        <f>B$51&amp;"4番"</f>
        <v>6部A4番</v>
      </c>
    </row>
    <row r="56" spans="1:2">
      <c r="A56" t="str">
        <f>B$51&amp;"5番"</f>
        <v>6部A5番</v>
      </c>
    </row>
    <row r="57" spans="1:2">
      <c r="A57" t="str">
        <f>B$51&amp;"6番"</f>
        <v>6部A6番</v>
      </c>
    </row>
    <row r="58" spans="1:2">
      <c r="A58" t="str">
        <f>B$58&amp;"No"</f>
        <v>6部BNo</v>
      </c>
      <c r="B58" t="s">
        <v>80</v>
      </c>
    </row>
    <row r="59" spans="1:2">
      <c r="A59" t="str">
        <f>B$58&amp;"1番"</f>
        <v>6部B1番</v>
      </c>
    </row>
    <row r="60" spans="1:2">
      <c r="A60" t="str">
        <f>B$58&amp;"2番"</f>
        <v>6部B2番</v>
      </c>
    </row>
    <row r="61" spans="1:2">
      <c r="A61" t="str">
        <f>B$58&amp;"3番"</f>
        <v>6部B3番</v>
      </c>
    </row>
    <row r="62" spans="1:2">
      <c r="A62" t="str">
        <f>B$58&amp;"4番"</f>
        <v>6部B4番</v>
      </c>
    </row>
    <row r="63" spans="1:2">
      <c r="A63" t="str">
        <f>B$58&amp;"5番"</f>
        <v>6部B5番</v>
      </c>
    </row>
    <row r="64" spans="1:2">
      <c r="A64" t="str">
        <f>B$58&amp;"6番"</f>
        <v>6部B6番</v>
      </c>
    </row>
    <row r="65" spans="1:2">
      <c r="A65" t="str">
        <f>B$65&amp;"No"</f>
        <v>7部ANo</v>
      </c>
      <c r="B65" t="s">
        <v>81</v>
      </c>
    </row>
    <row r="66" spans="1:2">
      <c r="A66" t="str">
        <f>B$65&amp;"1番"</f>
        <v>7部A1番</v>
      </c>
    </row>
    <row r="67" spans="1:2">
      <c r="A67" t="str">
        <f>B$65&amp;"2番"</f>
        <v>7部A2番</v>
      </c>
    </row>
    <row r="68" spans="1:2">
      <c r="A68" t="str">
        <f>B$65&amp;"3番"</f>
        <v>7部A3番</v>
      </c>
    </row>
    <row r="69" spans="1:2">
      <c r="A69" t="str">
        <f>B$65&amp;"4番"</f>
        <v>7部A4番</v>
      </c>
    </row>
    <row r="70" spans="1:2">
      <c r="A70" t="str">
        <f>B$65&amp;"5番"</f>
        <v>7部A5番</v>
      </c>
    </row>
    <row r="71" spans="1:2">
      <c r="A71" t="str">
        <f>B$65&amp;"6番"</f>
        <v>7部A6番</v>
      </c>
    </row>
    <row r="72" spans="1:2">
      <c r="A72" t="str">
        <f>B$72&amp;"No"</f>
        <v>7部BNo</v>
      </c>
      <c r="B72" t="s">
        <v>82</v>
      </c>
    </row>
    <row r="73" spans="1:2">
      <c r="A73" t="str">
        <f>B$72&amp;"1番"</f>
        <v>7部B1番</v>
      </c>
    </row>
    <row r="74" spans="1:2">
      <c r="A74" t="str">
        <f>B$72&amp;"2番"</f>
        <v>7部B2番</v>
      </c>
    </row>
    <row r="75" spans="1:2">
      <c r="A75" t="str">
        <f>B$72&amp;"3番"</f>
        <v>7部B3番</v>
      </c>
    </row>
    <row r="76" spans="1:2">
      <c r="A76" t="str">
        <f>B$72&amp;"4番"</f>
        <v>7部B4番</v>
      </c>
    </row>
    <row r="77" spans="1:2">
      <c r="A77" t="str">
        <f>B$72&amp;"5番"</f>
        <v>7部B5番</v>
      </c>
    </row>
    <row r="78" spans="1:2">
      <c r="A78" t="str">
        <f>B$72&amp;"6番"</f>
        <v>7部B6番</v>
      </c>
    </row>
    <row r="79" spans="1:2">
      <c r="A79" t="str">
        <f>B$79&amp;"No"</f>
        <v>8部No</v>
      </c>
      <c r="B79" t="s">
        <v>83</v>
      </c>
    </row>
    <row r="80" spans="1:2">
      <c r="A80" t="str">
        <f>B$79&amp;"1番"</f>
        <v>8部1番</v>
      </c>
    </row>
    <row r="81" spans="1:2">
      <c r="A81" t="str">
        <f>B$79&amp;"2番"</f>
        <v>8部2番</v>
      </c>
    </row>
    <row r="82" spans="1:2">
      <c r="A82" t="str">
        <f>B$79&amp;"3番"</f>
        <v>8部3番</v>
      </c>
    </row>
    <row r="83" spans="1:2">
      <c r="A83" t="str">
        <f>B$79&amp;"4番"</f>
        <v>8部4番</v>
      </c>
    </row>
    <row r="84" spans="1:2">
      <c r="A84" t="str">
        <f>B$79&amp;"5番"</f>
        <v>8部5番</v>
      </c>
    </row>
    <row r="85" spans="1:2">
      <c r="A85" t="str">
        <f>B$79&amp;"6番"</f>
        <v>8部6番</v>
      </c>
    </row>
    <row r="86" spans="1:2">
      <c r="A86" t="str">
        <f>B$86&amp;"No"</f>
        <v>9部No</v>
      </c>
      <c r="B86" t="s">
        <v>84</v>
      </c>
    </row>
    <row r="87" spans="1:2">
      <c r="A87" t="str">
        <f>B$86&amp;"1番"</f>
        <v>9部1番</v>
      </c>
    </row>
    <row r="88" spans="1:2">
      <c r="A88" t="str">
        <f>B$86&amp;"2番"</f>
        <v>9部2番</v>
      </c>
    </row>
    <row r="89" spans="1:2">
      <c r="A89" t="str">
        <f>B$86&amp;"3番"</f>
        <v>9部3番</v>
      </c>
    </row>
    <row r="90" spans="1:2">
      <c r="A90" t="str">
        <f>B$86&amp;"4番"</f>
        <v>9部4番</v>
      </c>
    </row>
    <row r="91" spans="1:2">
      <c r="A91" t="str">
        <f>B$86&amp;"5番"</f>
        <v>9部5番</v>
      </c>
    </row>
    <row r="92" spans="1:2">
      <c r="A92" t="str">
        <f>B$86&amp;"6番"</f>
        <v>9部6番</v>
      </c>
    </row>
  </sheetData>
  <phoneticPr fontId="1"/>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7F64-FFFE-4A83-8B9F-B3CA950A5D16}">
  <dimension ref="A1:CO16"/>
  <sheetViews>
    <sheetView workbookViewId="0">
      <selection activeCell="H23" sqref="H23"/>
    </sheetView>
  </sheetViews>
  <sheetFormatPr defaultRowHeight="12.75"/>
  <cols>
    <col min="1" max="1" width="7.5703125" bestFit="1" customWidth="1"/>
    <col min="2" max="2" width="3" customWidth="1"/>
    <col min="3" max="3" width="13.5703125" bestFit="1" customWidth="1"/>
    <col min="4" max="5" width="11.42578125" bestFit="1" customWidth="1"/>
    <col min="6" max="6" width="13.5703125" bestFit="1" customWidth="1"/>
    <col min="7" max="9" width="13.5703125" customWidth="1"/>
    <col min="10" max="10" width="2.7109375" customWidth="1"/>
    <col min="11" max="13" width="11.42578125" bestFit="1" customWidth="1"/>
    <col min="14" max="15" width="13.5703125" bestFit="1" customWidth="1"/>
    <col min="16" max="16" width="11.42578125" bestFit="1" customWidth="1"/>
    <col min="17" max="17" width="1.42578125" customWidth="1"/>
    <col min="18" max="20" width="13.5703125" bestFit="1" customWidth="1"/>
    <col min="21" max="21" width="11.42578125" bestFit="1" customWidth="1"/>
    <col min="22" max="22" width="13.5703125" bestFit="1" customWidth="1"/>
    <col min="23" max="23" width="13.5703125" customWidth="1"/>
    <col min="24" max="24" width="1.85546875" customWidth="1"/>
    <col min="25" max="26" width="11.42578125" bestFit="1" customWidth="1"/>
    <col min="27" max="29" width="13.5703125" bestFit="1" customWidth="1"/>
    <col min="30" max="30" width="11.42578125" bestFit="1" customWidth="1"/>
    <col min="31" max="31" width="1.85546875" customWidth="1"/>
    <col min="32" max="32" width="13.5703125" bestFit="1" customWidth="1"/>
    <col min="33" max="33" width="15.7109375" bestFit="1" customWidth="1"/>
    <col min="34" max="36" width="13.5703125" bestFit="1" customWidth="1"/>
    <col min="37" max="37" width="11.42578125" bestFit="1" customWidth="1"/>
    <col min="38" max="38" width="2.5703125" customWidth="1"/>
    <col min="39" max="39" width="11.42578125" bestFit="1" customWidth="1"/>
    <col min="40" max="44" width="13.5703125" bestFit="1" customWidth="1"/>
    <col min="45" max="45" width="3.140625" customWidth="1"/>
    <col min="46" max="47" width="13.5703125" bestFit="1" customWidth="1"/>
    <col min="48" max="48" width="11.42578125" bestFit="1" customWidth="1"/>
    <col min="49" max="49" width="13.5703125" bestFit="1" customWidth="1"/>
    <col min="50" max="50" width="11.42578125" bestFit="1" customWidth="1"/>
    <col min="51" max="51" width="11.42578125" customWidth="1"/>
    <col min="52" max="52" width="3.5703125" customWidth="1"/>
    <col min="53" max="53" width="11.42578125" bestFit="1" customWidth="1"/>
    <col min="54" max="54" width="15.7109375" bestFit="1" customWidth="1"/>
    <col min="55" max="56" width="13.5703125" bestFit="1" customWidth="1"/>
    <col min="57" max="57" width="11.42578125" bestFit="1" customWidth="1"/>
    <col min="58" max="58" width="13.5703125" bestFit="1" customWidth="1"/>
    <col min="59" max="59" width="3.140625" customWidth="1"/>
    <col min="60" max="60" width="11.42578125" bestFit="1" customWidth="1"/>
    <col min="61" max="64" width="13.5703125" bestFit="1" customWidth="1"/>
    <col min="65" max="65" width="13.5703125" customWidth="1"/>
    <col min="66" max="66" width="3" customWidth="1"/>
    <col min="67" max="68" width="13.5703125" bestFit="1" customWidth="1"/>
    <col min="69" max="69" width="11.42578125" bestFit="1" customWidth="1"/>
    <col min="70" max="71" width="13.5703125" bestFit="1" customWidth="1"/>
    <col min="72" max="72" width="11.42578125" bestFit="1" customWidth="1"/>
    <col min="73" max="73" width="1.28515625" customWidth="1"/>
    <col min="74" max="74" width="13.5703125" bestFit="1" customWidth="1"/>
    <col min="75" max="77" width="11.42578125" bestFit="1" customWidth="1"/>
    <col min="78" max="78" width="13.5703125" bestFit="1" customWidth="1"/>
    <col min="79" max="79" width="13.5703125" customWidth="1"/>
    <col min="80" max="80" width="2.140625" customWidth="1"/>
    <col min="81" max="83" width="13.5703125" bestFit="1" customWidth="1"/>
    <col min="84" max="84" width="11.42578125" bestFit="1" customWidth="1"/>
    <col min="85" max="85" width="22.140625" bestFit="1" customWidth="1"/>
    <col min="86" max="86" width="13.5703125" bestFit="1" customWidth="1"/>
    <col min="87" max="87" width="1.85546875" customWidth="1"/>
    <col min="88" max="89" width="13.5703125" bestFit="1" customWidth="1"/>
    <col min="90" max="90" width="11.42578125" bestFit="1" customWidth="1"/>
    <col min="91" max="91" width="13.5703125" bestFit="1" customWidth="1"/>
    <col min="92" max="92" width="11.42578125" bestFit="1" customWidth="1"/>
    <col min="93" max="93" width="13.5703125" bestFit="1" customWidth="1"/>
  </cols>
  <sheetData>
    <row r="1" spans="1:93">
      <c r="A1" s="46" t="s">
        <v>85</v>
      </c>
      <c r="B1" s="52"/>
      <c r="C1" s="51" t="s">
        <v>86</v>
      </c>
      <c r="D1" s="51" t="s">
        <v>87</v>
      </c>
      <c r="E1" s="51" t="s">
        <v>88</v>
      </c>
      <c r="F1" s="51" t="s">
        <v>89</v>
      </c>
      <c r="G1" s="51" t="s">
        <v>185</v>
      </c>
      <c r="H1" s="51" t="s">
        <v>186</v>
      </c>
      <c r="I1" s="51" t="s">
        <v>211</v>
      </c>
      <c r="J1" s="52"/>
      <c r="K1" s="51" t="s">
        <v>90</v>
      </c>
      <c r="L1" s="51" t="s">
        <v>91</v>
      </c>
      <c r="M1" s="51" t="s">
        <v>92</v>
      </c>
      <c r="N1" s="51" t="s">
        <v>93</v>
      </c>
      <c r="O1" s="51" t="s">
        <v>94</v>
      </c>
      <c r="P1" s="51" t="s">
        <v>95</v>
      </c>
      <c r="Q1" s="54"/>
      <c r="R1" s="51" t="s">
        <v>96</v>
      </c>
      <c r="S1" s="51" t="s">
        <v>97</v>
      </c>
      <c r="T1" s="51" t="s">
        <v>98</v>
      </c>
      <c r="U1" s="51" t="s">
        <v>99</v>
      </c>
      <c r="V1" s="51" t="s">
        <v>100</v>
      </c>
      <c r="W1" s="51" t="s">
        <v>187</v>
      </c>
      <c r="X1" s="54"/>
      <c r="Y1" s="51" t="s">
        <v>140</v>
      </c>
      <c r="Z1" s="51" t="s">
        <v>141</v>
      </c>
      <c r="AA1" s="51" t="s">
        <v>142</v>
      </c>
      <c r="AB1" s="51" t="s">
        <v>143</v>
      </c>
      <c r="AC1" s="51" t="s">
        <v>144</v>
      </c>
      <c r="AD1" s="51" t="s">
        <v>145</v>
      </c>
      <c r="AE1" s="54"/>
      <c r="AF1" s="51" t="s">
        <v>146</v>
      </c>
      <c r="AG1" s="51" t="s">
        <v>147</v>
      </c>
      <c r="AH1" s="51" t="s">
        <v>148</v>
      </c>
      <c r="AI1" s="51" t="s">
        <v>149</v>
      </c>
      <c r="AJ1" s="51" t="s">
        <v>150</v>
      </c>
      <c r="AK1" s="51" t="s">
        <v>151</v>
      </c>
      <c r="AL1" s="54"/>
      <c r="AM1" s="51" t="s">
        <v>152</v>
      </c>
      <c r="AN1" s="51" t="s">
        <v>153</v>
      </c>
      <c r="AO1" s="51" t="s">
        <v>154</v>
      </c>
      <c r="AP1" s="51" t="s">
        <v>155</v>
      </c>
      <c r="AQ1" s="51" t="s">
        <v>156</v>
      </c>
      <c r="AR1" s="51" t="s">
        <v>157</v>
      </c>
      <c r="AS1" s="54"/>
      <c r="AT1" s="51" t="s">
        <v>158</v>
      </c>
      <c r="AU1" s="51" t="s">
        <v>159</v>
      </c>
      <c r="AV1" s="51" t="s">
        <v>160</v>
      </c>
      <c r="AW1" s="51" t="s">
        <v>161</v>
      </c>
      <c r="AX1" s="51" t="s">
        <v>162</v>
      </c>
      <c r="AY1" s="51" t="s">
        <v>188</v>
      </c>
      <c r="AZ1" s="54"/>
      <c r="BA1" s="51" t="s">
        <v>163</v>
      </c>
      <c r="BB1" s="51" t="s">
        <v>164</v>
      </c>
      <c r="BC1" s="51" t="s">
        <v>165</v>
      </c>
      <c r="BD1" s="51" t="s">
        <v>166</v>
      </c>
      <c r="BE1" s="51" t="s">
        <v>167</v>
      </c>
      <c r="BF1" s="51" t="s">
        <v>168</v>
      </c>
      <c r="BG1" s="54"/>
      <c r="BH1" s="51" t="s">
        <v>169</v>
      </c>
      <c r="BI1" s="51" t="s">
        <v>170</v>
      </c>
      <c r="BJ1" s="51" t="s">
        <v>171</v>
      </c>
      <c r="BK1" s="51" t="s">
        <v>172</v>
      </c>
      <c r="BL1" s="51" t="s">
        <v>173</v>
      </c>
      <c r="BM1" s="51" t="s">
        <v>189</v>
      </c>
      <c r="BN1" s="54"/>
      <c r="BO1" s="51" t="s">
        <v>174</v>
      </c>
      <c r="BP1" s="51" t="s">
        <v>175</v>
      </c>
      <c r="BQ1" s="51" t="s">
        <v>176</v>
      </c>
      <c r="BR1" s="51" t="s">
        <v>177</v>
      </c>
      <c r="BS1" s="51" t="s">
        <v>178</v>
      </c>
      <c r="BT1" s="51" t="s">
        <v>179</v>
      </c>
      <c r="BU1" s="54"/>
      <c r="BV1" s="51" t="s">
        <v>180</v>
      </c>
      <c r="BW1" s="51" t="s">
        <v>181</v>
      </c>
      <c r="BX1" s="51" t="s">
        <v>182</v>
      </c>
      <c r="BY1" s="51" t="s">
        <v>183</v>
      </c>
      <c r="BZ1" s="51" t="s">
        <v>184</v>
      </c>
      <c r="CA1" s="51" t="s">
        <v>190</v>
      </c>
      <c r="CB1" s="54"/>
      <c r="CC1" s="51" t="s">
        <v>101</v>
      </c>
      <c r="CD1" s="51" t="s">
        <v>102</v>
      </c>
      <c r="CE1" s="51" t="s">
        <v>103</v>
      </c>
      <c r="CF1" s="51" t="s">
        <v>104</v>
      </c>
      <c r="CG1" s="51" t="s">
        <v>105</v>
      </c>
      <c r="CH1" s="51" t="s">
        <v>106</v>
      </c>
      <c r="CI1" s="54"/>
      <c r="CJ1" s="51" t="s">
        <v>107</v>
      </c>
      <c r="CK1" s="51" t="s">
        <v>108</v>
      </c>
      <c r="CL1" s="51" t="s">
        <v>109</v>
      </c>
      <c r="CM1" s="51" t="s">
        <v>110</v>
      </c>
      <c r="CN1" s="51" t="s">
        <v>111</v>
      </c>
      <c r="CO1" s="51" t="s">
        <v>112</v>
      </c>
    </row>
    <row r="2" spans="1:93">
      <c r="A2" s="47" t="s">
        <v>113</v>
      </c>
      <c r="B2" s="50"/>
      <c r="C2" s="48" t="s">
        <v>236</v>
      </c>
      <c r="D2" s="48" t="s">
        <v>117</v>
      </c>
      <c r="E2" s="48" t="s">
        <v>217</v>
      </c>
      <c r="F2" s="48" t="s">
        <v>122</v>
      </c>
      <c r="G2" s="53" t="s">
        <v>244</v>
      </c>
      <c r="H2" s="53" t="s">
        <v>246</v>
      </c>
      <c r="I2" s="53" t="s">
        <v>256</v>
      </c>
      <c r="J2" s="53"/>
      <c r="K2" s="48"/>
      <c r="L2" s="48"/>
      <c r="M2" s="48"/>
      <c r="N2" s="48"/>
      <c r="O2" s="48"/>
      <c r="P2" s="48"/>
      <c r="Q2" s="50"/>
      <c r="R2" s="48"/>
      <c r="S2" s="48"/>
      <c r="T2" s="48"/>
      <c r="U2" s="48"/>
      <c r="V2" s="48"/>
      <c r="W2" s="48"/>
      <c r="X2" s="50"/>
      <c r="Y2" s="48"/>
      <c r="Z2" s="48"/>
      <c r="AA2" s="48"/>
      <c r="AB2" s="48"/>
      <c r="AC2" s="48"/>
      <c r="AD2" s="48"/>
      <c r="AE2" s="50"/>
      <c r="AF2" s="48"/>
      <c r="AG2" s="48"/>
      <c r="AH2" s="48"/>
      <c r="AI2" s="48"/>
      <c r="AJ2" s="48"/>
      <c r="AK2" s="48"/>
      <c r="AL2" s="50"/>
      <c r="AM2" s="48"/>
      <c r="AN2" s="48"/>
      <c r="AO2" s="48"/>
      <c r="AP2" s="48"/>
      <c r="AQ2" s="48"/>
      <c r="AR2" s="48"/>
      <c r="AS2" s="50"/>
      <c r="AT2" s="48"/>
      <c r="AU2" s="48"/>
      <c r="AV2" s="48"/>
      <c r="AW2" s="48"/>
      <c r="AX2" s="48"/>
      <c r="AY2" s="48"/>
      <c r="AZ2" s="50"/>
      <c r="BA2" s="48"/>
      <c r="BB2" s="48"/>
      <c r="BC2" s="48"/>
      <c r="BD2" s="48"/>
      <c r="BE2" s="48"/>
      <c r="BF2" s="48"/>
      <c r="BG2" s="50"/>
      <c r="BH2" s="48"/>
      <c r="BI2" s="48"/>
      <c r="BJ2" s="48"/>
      <c r="BK2" s="48"/>
      <c r="BL2" s="48"/>
      <c r="BM2" s="48"/>
      <c r="BN2" s="50"/>
      <c r="BO2" s="48"/>
      <c r="BP2" s="48"/>
      <c r="BQ2" s="48"/>
      <c r="BR2" s="48"/>
      <c r="BS2" s="48"/>
      <c r="BT2" s="48"/>
      <c r="BU2" s="50"/>
      <c r="BV2" s="48"/>
      <c r="BW2" s="48"/>
      <c r="BX2" s="48"/>
      <c r="BY2" s="48"/>
      <c r="BZ2" s="48"/>
      <c r="CA2" s="48"/>
      <c r="CB2" s="50"/>
      <c r="CC2" s="48"/>
      <c r="CD2" s="48"/>
      <c r="CE2" s="48"/>
      <c r="CF2" s="48"/>
      <c r="CG2" s="48"/>
      <c r="CH2" s="48"/>
      <c r="CI2" s="50"/>
      <c r="CJ2" s="48"/>
      <c r="CK2" s="48"/>
      <c r="CL2" s="48"/>
      <c r="CM2" s="48"/>
      <c r="CN2" s="48"/>
      <c r="CO2" s="48"/>
    </row>
    <row r="3" spans="1:93">
      <c r="A3" s="49" t="s">
        <v>116</v>
      </c>
      <c r="B3" s="50"/>
      <c r="C3" s="50" t="s">
        <v>198</v>
      </c>
      <c r="D3" s="50" t="s">
        <v>212</v>
      </c>
      <c r="E3" s="50" t="s">
        <v>218</v>
      </c>
      <c r="F3" s="50" t="s">
        <v>119</v>
      </c>
      <c r="G3" s="50" t="s">
        <v>245</v>
      </c>
      <c r="H3" s="50" t="s">
        <v>257</v>
      </c>
      <c r="I3" s="50" t="s">
        <v>258</v>
      </c>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row>
    <row r="4" spans="1:93">
      <c r="A4" s="47" t="s">
        <v>118</v>
      </c>
      <c r="B4" s="50"/>
      <c r="C4" s="48" t="s">
        <v>237</v>
      </c>
      <c r="D4" s="48" t="s">
        <v>128</v>
      </c>
      <c r="E4" s="48" t="s">
        <v>219</v>
      </c>
      <c r="F4" s="48" t="s">
        <v>229</v>
      </c>
      <c r="G4" s="50" t="s">
        <v>247</v>
      </c>
      <c r="H4" s="50" t="s">
        <v>251</v>
      </c>
      <c r="I4" s="50" t="s">
        <v>259</v>
      </c>
      <c r="J4" s="50"/>
      <c r="K4" s="48"/>
      <c r="L4" s="48"/>
      <c r="M4" s="48"/>
      <c r="N4" s="48"/>
      <c r="O4" s="48"/>
      <c r="P4" s="48"/>
      <c r="Q4" s="50"/>
      <c r="R4" s="48"/>
      <c r="S4" s="48"/>
      <c r="T4" s="48"/>
      <c r="U4" s="48"/>
      <c r="V4" s="48"/>
      <c r="W4" s="48"/>
      <c r="X4" s="50"/>
      <c r="Y4" s="48"/>
      <c r="Z4" s="48"/>
      <c r="AA4" s="48"/>
      <c r="AB4" s="48"/>
      <c r="AC4" s="48"/>
      <c r="AD4" s="48"/>
      <c r="AE4" s="50"/>
      <c r="AF4" s="48"/>
      <c r="AG4" s="48"/>
      <c r="AH4" s="48"/>
      <c r="AI4" s="48"/>
      <c r="AJ4" s="48"/>
      <c r="AK4" s="48"/>
      <c r="AL4" s="50"/>
      <c r="AM4" s="48"/>
      <c r="AN4" s="48"/>
      <c r="AO4" s="48"/>
      <c r="AP4" s="48"/>
      <c r="AQ4" s="48"/>
      <c r="AR4" s="48"/>
      <c r="AS4" s="50"/>
      <c r="AT4" s="48"/>
      <c r="AU4" s="48"/>
      <c r="AV4" s="48"/>
      <c r="AW4" s="48"/>
      <c r="AX4" s="48"/>
      <c r="AY4" s="48"/>
      <c r="AZ4" s="50"/>
      <c r="BA4" s="48"/>
      <c r="BB4" s="48"/>
      <c r="BC4" s="48"/>
      <c r="BD4" s="48"/>
      <c r="BE4" s="48"/>
      <c r="BF4" s="48"/>
      <c r="BG4" s="50"/>
      <c r="BH4" s="48"/>
      <c r="BI4" s="48"/>
      <c r="BJ4" s="48"/>
      <c r="BK4" s="48"/>
      <c r="BL4" s="48"/>
      <c r="BM4" s="48"/>
      <c r="BN4" s="50"/>
      <c r="BO4" s="48"/>
      <c r="BP4" s="48"/>
      <c r="BQ4" s="48"/>
      <c r="BR4" s="48"/>
      <c r="BS4" s="48"/>
      <c r="BT4" s="48"/>
      <c r="BU4" s="50"/>
      <c r="BV4" s="48"/>
      <c r="BW4" s="48"/>
      <c r="BX4" s="48"/>
      <c r="BY4" s="48"/>
      <c r="BZ4" s="48"/>
      <c r="CA4" s="48"/>
      <c r="CB4" s="50"/>
      <c r="CC4" s="48"/>
      <c r="CD4" s="48"/>
      <c r="CE4" s="48"/>
      <c r="CF4" s="48"/>
      <c r="CG4" s="48"/>
      <c r="CH4" s="48"/>
      <c r="CI4" s="50"/>
      <c r="CJ4" s="48"/>
      <c r="CK4" s="48"/>
      <c r="CL4" s="48"/>
      <c r="CM4" s="48"/>
      <c r="CN4" s="48"/>
      <c r="CO4" s="48"/>
    </row>
    <row r="5" spans="1:93">
      <c r="A5" s="49" t="s">
        <v>121</v>
      </c>
      <c r="B5" s="50"/>
      <c r="C5" s="50" t="s">
        <v>243</v>
      </c>
      <c r="D5" s="50" t="s">
        <v>132</v>
      </c>
      <c r="E5" s="50" t="s">
        <v>220</v>
      </c>
      <c r="F5" s="50" t="s">
        <v>230</v>
      </c>
      <c r="G5" s="50" t="s">
        <v>248</v>
      </c>
      <c r="H5" s="50" t="s">
        <v>240</v>
      </c>
      <c r="I5" s="50" t="s">
        <v>260</v>
      </c>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row>
    <row r="6" spans="1:93">
      <c r="A6" s="47" t="s">
        <v>123</v>
      </c>
      <c r="B6" s="50"/>
      <c r="C6" s="48" t="s">
        <v>261</v>
      </c>
      <c r="D6" s="48" t="s">
        <v>124</v>
      </c>
      <c r="E6" s="48" t="s">
        <v>221</v>
      </c>
      <c r="F6" s="48" t="s">
        <v>231</v>
      </c>
      <c r="G6" s="50" t="s">
        <v>249</v>
      </c>
      <c r="H6" s="50" t="s">
        <v>262</v>
      </c>
      <c r="I6" s="50" t="s">
        <v>263</v>
      </c>
      <c r="J6" s="50"/>
      <c r="K6" s="48"/>
      <c r="L6" s="48"/>
      <c r="M6" s="48"/>
      <c r="N6" s="48"/>
      <c r="O6" s="48"/>
      <c r="P6" s="48"/>
      <c r="Q6" s="50"/>
      <c r="R6" s="48"/>
      <c r="S6" s="48"/>
      <c r="T6" s="48"/>
      <c r="U6" s="48"/>
      <c r="V6" s="48"/>
      <c r="W6" s="48"/>
      <c r="X6" s="50"/>
      <c r="Y6" s="48"/>
      <c r="Z6" s="48"/>
      <c r="AA6" s="48"/>
      <c r="AB6" s="48"/>
      <c r="AC6" s="48"/>
      <c r="AD6" s="48"/>
      <c r="AE6" s="50"/>
      <c r="AF6" s="48"/>
      <c r="AG6" s="48"/>
      <c r="AH6" s="48"/>
      <c r="AI6" s="48"/>
      <c r="AJ6" s="48"/>
      <c r="AK6" s="48"/>
      <c r="AL6" s="50"/>
      <c r="AM6" s="48"/>
      <c r="AN6" s="48"/>
      <c r="AO6" s="48"/>
      <c r="AP6" s="48"/>
      <c r="AQ6" s="48"/>
      <c r="AR6" s="48"/>
      <c r="AS6" s="50"/>
      <c r="AT6" s="48"/>
      <c r="AU6" s="48"/>
      <c r="AV6" s="48"/>
      <c r="AW6" s="48"/>
      <c r="AX6" s="48"/>
      <c r="AY6" s="48"/>
      <c r="AZ6" s="50"/>
      <c r="BA6" s="48"/>
      <c r="BB6" s="48"/>
      <c r="BC6" s="48"/>
      <c r="BD6" s="48"/>
      <c r="BE6" s="48"/>
      <c r="BF6" s="48"/>
      <c r="BG6" s="50"/>
      <c r="BH6" s="48"/>
      <c r="BI6" s="48"/>
      <c r="BJ6" s="48"/>
      <c r="BK6" s="48"/>
      <c r="BL6" s="48"/>
      <c r="BM6" s="48"/>
      <c r="BN6" s="50"/>
      <c r="BO6" s="48"/>
      <c r="BP6" s="48"/>
      <c r="BQ6" s="48"/>
      <c r="BR6" s="48"/>
      <c r="BS6" s="48"/>
      <c r="BT6" s="48"/>
      <c r="BU6" s="50"/>
      <c r="BV6" s="48"/>
      <c r="BW6" s="48"/>
      <c r="BX6" s="48"/>
      <c r="BY6" s="48"/>
      <c r="BZ6" s="48"/>
      <c r="CA6" s="48"/>
      <c r="CB6" s="50"/>
      <c r="CC6" s="48"/>
      <c r="CD6" s="48"/>
      <c r="CE6" s="48"/>
      <c r="CF6" s="48"/>
      <c r="CG6" s="48"/>
      <c r="CH6" s="48"/>
      <c r="CI6" s="50"/>
      <c r="CJ6" s="48"/>
      <c r="CK6" s="48"/>
      <c r="CL6" s="48"/>
      <c r="CM6" s="48"/>
      <c r="CN6" s="48"/>
      <c r="CO6" s="48"/>
    </row>
    <row r="7" spans="1:93">
      <c r="A7" s="49" t="s">
        <v>126</v>
      </c>
      <c r="B7" s="50"/>
      <c r="C7" s="50" t="s">
        <v>238</v>
      </c>
      <c r="D7" s="50" t="s">
        <v>264</v>
      </c>
      <c r="E7" s="50" t="s">
        <v>222</v>
      </c>
      <c r="F7" s="50" t="s">
        <v>232</v>
      </c>
      <c r="G7" s="50" t="s">
        <v>250</v>
      </c>
      <c r="H7" s="50" t="s">
        <v>265</v>
      </c>
      <c r="I7" s="50" t="s">
        <v>266</v>
      </c>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row>
    <row r="8" spans="1:93">
      <c r="A8" s="47" t="s">
        <v>129</v>
      </c>
      <c r="B8" s="50"/>
      <c r="C8" s="48" t="s">
        <v>239</v>
      </c>
      <c r="D8" s="48" t="s">
        <v>214</v>
      </c>
      <c r="E8" s="48" t="s">
        <v>223</v>
      </c>
      <c r="F8" s="48" t="s">
        <v>233</v>
      </c>
      <c r="G8" s="50" t="s">
        <v>267</v>
      </c>
      <c r="H8" s="50" t="s">
        <v>268</v>
      </c>
      <c r="I8" s="50" t="s">
        <v>269</v>
      </c>
      <c r="J8" s="50"/>
      <c r="K8" s="48"/>
      <c r="L8" s="48"/>
      <c r="M8" s="48"/>
      <c r="N8" s="48"/>
      <c r="O8" s="48"/>
      <c r="P8" s="48"/>
      <c r="Q8" s="50"/>
      <c r="R8" s="48"/>
      <c r="S8" s="48"/>
      <c r="T8" s="48"/>
      <c r="U8" s="48"/>
      <c r="V8" s="48"/>
      <c r="W8" s="48"/>
      <c r="X8" s="50"/>
      <c r="Y8" s="48"/>
      <c r="Z8" s="48"/>
      <c r="AA8" s="48"/>
      <c r="AB8" s="48"/>
      <c r="AC8" s="48"/>
      <c r="AD8" s="48"/>
      <c r="AE8" s="50"/>
      <c r="AF8" s="48"/>
      <c r="AG8" s="48"/>
      <c r="AH8" s="48"/>
      <c r="AI8" s="48"/>
      <c r="AJ8" s="48"/>
      <c r="AK8" s="48"/>
      <c r="AL8" s="50"/>
      <c r="AM8" s="48"/>
      <c r="AN8" s="48"/>
      <c r="AO8" s="48"/>
      <c r="AP8" s="48"/>
      <c r="AQ8" s="48"/>
      <c r="AR8" s="48"/>
      <c r="AS8" s="50"/>
      <c r="AT8" s="48"/>
      <c r="AU8" s="48"/>
      <c r="AV8" s="48"/>
      <c r="AW8" s="48"/>
      <c r="AX8" s="48"/>
      <c r="AY8" s="48"/>
      <c r="AZ8" s="50"/>
      <c r="BA8" s="48"/>
      <c r="BB8" s="48"/>
      <c r="BC8" s="48"/>
      <c r="BD8" s="48"/>
      <c r="BE8" s="48"/>
      <c r="BF8" s="48"/>
      <c r="BG8" s="50"/>
      <c r="BH8" s="48"/>
      <c r="BI8" s="48"/>
      <c r="BJ8" s="48"/>
      <c r="BK8" s="48"/>
      <c r="BL8" s="48"/>
      <c r="BM8" s="48"/>
      <c r="BN8" s="50"/>
      <c r="BO8" s="48"/>
      <c r="BP8" s="48"/>
      <c r="BQ8" s="48"/>
      <c r="BR8" s="48"/>
      <c r="BS8" s="48"/>
      <c r="BT8" s="48"/>
      <c r="BU8" s="50"/>
      <c r="BV8" s="48"/>
      <c r="BW8" s="48"/>
      <c r="BX8" s="48"/>
      <c r="BY8" s="48"/>
      <c r="BZ8" s="48"/>
      <c r="CA8" s="48"/>
      <c r="CB8" s="50"/>
      <c r="CC8" s="48"/>
      <c r="CD8" s="48"/>
      <c r="CE8" s="48"/>
      <c r="CF8" s="48"/>
      <c r="CG8" s="48"/>
      <c r="CH8" s="48"/>
      <c r="CI8" s="50"/>
      <c r="CJ8" s="48"/>
      <c r="CK8" s="48"/>
      <c r="CL8" s="48"/>
      <c r="CM8" s="48"/>
      <c r="CN8" s="48"/>
      <c r="CO8" s="48"/>
    </row>
    <row r="9" spans="1:93">
      <c r="A9" s="49" t="s">
        <v>131</v>
      </c>
      <c r="B9" s="50"/>
      <c r="C9" s="50" t="s">
        <v>241</v>
      </c>
      <c r="D9" s="50" t="s">
        <v>120</v>
      </c>
      <c r="E9" s="50" t="s">
        <v>224</v>
      </c>
      <c r="F9" s="50" t="s">
        <v>234</v>
      </c>
      <c r="G9" s="50" t="s">
        <v>242</v>
      </c>
      <c r="H9" s="50" t="s">
        <v>270</v>
      </c>
      <c r="I9" s="50" t="s">
        <v>271</v>
      </c>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row>
    <row r="10" spans="1:93">
      <c r="A10" s="47" t="s">
        <v>133</v>
      </c>
      <c r="B10" s="50"/>
      <c r="C10" s="48"/>
      <c r="D10" s="48" t="s">
        <v>215</v>
      </c>
      <c r="E10" s="48" t="s">
        <v>127</v>
      </c>
      <c r="F10" s="48" t="s">
        <v>125</v>
      </c>
      <c r="G10" s="50"/>
      <c r="H10" s="50"/>
      <c r="I10" s="50" t="s">
        <v>272</v>
      </c>
      <c r="J10" s="50"/>
      <c r="K10" s="48"/>
      <c r="L10" s="48"/>
      <c r="M10" s="48"/>
      <c r="N10" s="48"/>
      <c r="O10" s="48"/>
      <c r="P10" s="48"/>
      <c r="Q10" s="50"/>
      <c r="R10" s="48"/>
      <c r="S10" s="48"/>
      <c r="T10" s="48"/>
      <c r="U10" s="48"/>
      <c r="V10" s="48"/>
      <c r="W10" s="48"/>
      <c r="X10" s="50"/>
      <c r="Y10" s="48"/>
      <c r="Z10" s="48"/>
      <c r="AA10" s="48"/>
      <c r="AB10" s="48"/>
      <c r="AC10" s="48"/>
      <c r="AD10" s="48"/>
      <c r="AE10" s="50"/>
      <c r="AF10" s="48"/>
      <c r="AG10" s="48"/>
      <c r="AH10" s="48"/>
      <c r="AI10" s="48"/>
      <c r="AJ10" s="48"/>
      <c r="AK10" s="48"/>
      <c r="AL10" s="50"/>
      <c r="AM10" s="48"/>
      <c r="AN10" s="48"/>
      <c r="AO10" s="48"/>
      <c r="AP10" s="48"/>
      <c r="AQ10" s="48"/>
      <c r="AR10" s="48"/>
      <c r="AS10" s="50"/>
      <c r="AT10" s="48"/>
      <c r="AU10" s="48"/>
      <c r="AV10" s="48"/>
      <c r="AW10" s="48"/>
      <c r="AX10" s="48"/>
      <c r="AY10" s="48"/>
      <c r="AZ10" s="50"/>
      <c r="BA10" s="48"/>
      <c r="BB10" s="48"/>
      <c r="BC10" s="48"/>
      <c r="BD10" s="48"/>
      <c r="BE10" s="48"/>
      <c r="BF10" s="48"/>
      <c r="BG10" s="50"/>
      <c r="BH10" s="48"/>
      <c r="BI10" s="48"/>
      <c r="BJ10" s="48"/>
      <c r="BK10" s="48"/>
      <c r="BL10" s="48"/>
      <c r="BM10" s="48"/>
      <c r="BN10" s="50"/>
      <c r="BO10" s="48"/>
      <c r="BP10" s="48"/>
      <c r="BQ10" s="48"/>
      <c r="BR10" s="48"/>
      <c r="BS10" s="48"/>
      <c r="BT10" s="48"/>
      <c r="BU10" s="50"/>
      <c r="BV10" s="48"/>
      <c r="BW10" s="48"/>
      <c r="BX10" s="48"/>
      <c r="BY10" s="48"/>
      <c r="BZ10" s="48"/>
      <c r="CA10" s="48"/>
      <c r="CB10" s="50"/>
      <c r="CC10" s="48"/>
      <c r="CD10" s="48"/>
      <c r="CE10" s="48"/>
      <c r="CF10" s="48"/>
      <c r="CG10" s="48"/>
      <c r="CH10" s="48"/>
      <c r="CI10" s="50"/>
      <c r="CJ10" s="48"/>
      <c r="CK10" s="48"/>
      <c r="CL10" s="48"/>
      <c r="CM10" s="48"/>
      <c r="CN10" s="48"/>
      <c r="CO10" s="48"/>
    </row>
    <row r="11" spans="1:93">
      <c r="A11" s="49" t="s">
        <v>134</v>
      </c>
      <c r="B11" s="50"/>
      <c r="C11" s="50"/>
      <c r="D11" s="50" t="s">
        <v>130</v>
      </c>
      <c r="E11" s="50" t="s">
        <v>225</v>
      </c>
      <c r="F11" s="50" t="s">
        <v>235</v>
      </c>
      <c r="G11" s="50"/>
      <c r="H11" s="50"/>
      <c r="I11" s="50" t="s">
        <v>273</v>
      </c>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row>
    <row r="12" spans="1:93">
      <c r="A12" s="47" t="s">
        <v>135</v>
      </c>
      <c r="B12" s="50"/>
      <c r="C12" s="48"/>
      <c r="D12" s="48" t="s">
        <v>114</v>
      </c>
      <c r="E12" s="48" t="s">
        <v>226</v>
      </c>
      <c r="F12" s="48" t="s">
        <v>115</v>
      </c>
      <c r="G12" s="50"/>
      <c r="H12" s="50"/>
      <c r="I12" s="50" t="s">
        <v>274</v>
      </c>
      <c r="J12" s="50"/>
      <c r="K12" s="48"/>
      <c r="L12" s="48"/>
      <c r="M12" s="48"/>
      <c r="N12" s="48"/>
      <c r="O12" s="48"/>
      <c r="P12" s="48"/>
      <c r="Q12" s="50"/>
      <c r="R12" s="48"/>
      <c r="S12" s="48"/>
      <c r="T12" s="48"/>
      <c r="U12" s="48"/>
      <c r="V12" s="48"/>
      <c r="W12" s="48"/>
      <c r="X12" s="50"/>
      <c r="Y12" s="48"/>
      <c r="Z12" s="48"/>
      <c r="AA12" s="48"/>
      <c r="AB12" s="48"/>
      <c r="AC12" s="48"/>
      <c r="AD12" s="48"/>
      <c r="AE12" s="50"/>
      <c r="AF12" s="48"/>
      <c r="AG12" s="48"/>
      <c r="AH12" s="48"/>
      <c r="AI12" s="48"/>
      <c r="AJ12" s="48"/>
      <c r="AK12" s="48"/>
      <c r="AL12" s="50"/>
      <c r="AM12" s="48"/>
      <c r="AN12" s="48"/>
      <c r="AO12" s="48"/>
      <c r="AP12" s="48"/>
      <c r="AQ12" s="48"/>
      <c r="AR12" s="48"/>
      <c r="AS12" s="50"/>
      <c r="AT12" s="48"/>
      <c r="AU12" s="48"/>
      <c r="AV12" s="48"/>
      <c r="AW12" s="48"/>
      <c r="AX12" s="48"/>
      <c r="AY12" s="48"/>
      <c r="AZ12" s="50"/>
      <c r="BA12" s="48"/>
      <c r="BB12" s="48"/>
      <c r="BC12" s="48"/>
      <c r="BD12" s="48"/>
      <c r="BE12" s="48"/>
      <c r="BF12" s="48"/>
      <c r="BG12" s="50"/>
      <c r="BH12" s="48"/>
      <c r="BI12" s="48"/>
      <c r="BJ12" s="48"/>
      <c r="BK12" s="48"/>
      <c r="BL12" s="48"/>
      <c r="BM12" s="48"/>
      <c r="BN12" s="50"/>
      <c r="BO12" s="48"/>
      <c r="BP12" s="48"/>
      <c r="BQ12" s="48"/>
      <c r="BR12" s="48"/>
      <c r="BS12" s="48"/>
      <c r="BT12" s="48"/>
      <c r="BU12" s="50"/>
      <c r="BV12" s="48"/>
      <c r="BW12" s="48"/>
      <c r="BX12" s="48"/>
      <c r="BY12" s="48"/>
      <c r="BZ12" s="48"/>
      <c r="CA12" s="48"/>
      <c r="CB12" s="50"/>
      <c r="CC12" s="48"/>
      <c r="CD12" s="48"/>
      <c r="CE12" s="48"/>
      <c r="CF12" s="48"/>
      <c r="CG12" s="48"/>
      <c r="CH12" s="48"/>
      <c r="CI12" s="50"/>
      <c r="CJ12" s="48"/>
      <c r="CK12" s="48"/>
      <c r="CL12" s="48"/>
      <c r="CM12" s="48"/>
      <c r="CN12" s="48"/>
      <c r="CO12" s="48"/>
    </row>
    <row r="13" spans="1:93">
      <c r="A13" s="49" t="s">
        <v>136</v>
      </c>
      <c r="B13" s="50"/>
      <c r="C13" s="50"/>
      <c r="D13" s="50" t="s">
        <v>216</v>
      </c>
      <c r="E13" s="50" t="s">
        <v>227</v>
      </c>
      <c r="F13" s="50" t="s">
        <v>275</v>
      </c>
      <c r="G13" s="50"/>
      <c r="H13" s="50"/>
      <c r="I13" s="50" t="s">
        <v>276</v>
      </c>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row>
    <row r="14" spans="1:93">
      <c r="A14" s="47" t="s">
        <v>137</v>
      </c>
      <c r="B14" s="50"/>
      <c r="C14" s="48"/>
      <c r="D14" s="48" t="s">
        <v>277</v>
      </c>
      <c r="E14" s="48" t="s">
        <v>228</v>
      </c>
      <c r="F14" s="48" t="s">
        <v>278</v>
      </c>
      <c r="G14" s="50"/>
      <c r="H14" s="50"/>
      <c r="I14" s="50" t="s">
        <v>279</v>
      </c>
      <c r="J14" s="50"/>
      <c r="K14" s="48"/>
      <c r="L14" s="48"/>
      <c r="M14" s="48"/>
      <c r="N14" s="48"/>
      <c r="O14" s="48"/>
      <c r="P14" s="48"/>
      <c r="Q14" s="50"/>
      <c r="R14" s="48"/>
      <c r="S14" s="48"/>
      <c r="T14" s="48"/>
      <c r="U14" s="48"/>
      <c r="V14" s="48"/>
      <c r="W14" s="48"/>
      <c r="X14" s="50"/>
      <c r="Y14" s="48"/>
      <c r="Z14" s="48"/>
      <c r="AA14" s="48"/>
      <c r="AB14" s="48"/>
      <c r="AC14" s="48"/>
      <c r="AD14" s="48"/>
      <c r="AE14" s="50"/>
      <c r="AF14" s="48"/>
      <c r="AG14" s="48"/>
      <c r="AH14" s="48"/>
      <c r="AI14" s="48"/>
      <c r="AJ14" s="48"/>
      <c r="AK14" s="48"/>
      <c r="AL14" s="50"/>
      <c r="AM14" s="48"/>
      <c r="AN14" s="48"/>
      <c r="AO14" s="48"/>
      <c r="AP14" s="48"/>
      <c r="AQ14" s="48"/>
      <c r="AR14" s="48"/>
      <c r="AS14" s="50"/>
      <c r="AT14" s="48"/>
      <c r="AU14" s="48"/>
      <c r="AV14" s="48"/>
      <c r="AW14" s="48"/>
      <c r="AX14" s="48"/>
      <c r="AY14" s="48"/>
      <c r="AZ14" s="50"/>
      <c r="BA14" s="48"/>
      <c r="BB14" s="48"/>
      <c r="BC14" s="48"/>
      <c r="BD14" s="48"/>
      <c r="BE14" s="48"/>
      <c r="BF14" s="48"/>
      <c r="BG14" s="50"/>
      <c r="BH14" s="48"/>
      <c r="BI14" s="48"/>
      <c r="BJ14" s="48"/>
      <c r="BK14" s="48"/>
      <c r="BL14" s="48"/>
      <c r="BM14" s="48"/>
      <c r="BN14" s="50"/>
      <c r="BO14" s="48"/>
      <c r="BP14" s="48"/>
      <c r="BQ14" s="48"/>
      <c r="BR14" s="48"/>
      <c r="BS14" s="48"/>
      <c r="BT14" s="48"/>
      <c r="BU14" s="50"/>
      <c r="BV14" s="48"/>
      <c r="BW14" s="48"/>
      <c r="BX14" s="48"/>
      <c r="BY14" s="48"/>
      <c r="BZ14" s="48"/>
      <c r="CA14" s="48"/>
      <c r="CB14" s="50"/>
      <c r="CC14" s="48"/>
      <c r="CD14" s="48"/>
      <c r="CE14" s="48"/>
      <c r="CF14" s="48"/>
      <c r="CG14" s="48"/>
      <c r="CH14" s="48"/>
      <c r="CI14" s="50"/>
      <c r="CJ14" s="48"/>
      <c r="CK14" s="48"/>
      <c r="CL14" s="48"/>
      <c r="CM14" s="48"/>
      <c r="CN14" s="48"/>
      <c r="CO14" s="48"/>
    </row>
    <row r="15" spans="1:93">
      <c r="A15" s="49" t="s">
        <v>138</v>
      </c>
      <c r="B15" s="50"/>
      <c r="C15" s="50"/>
      <c r="D15" s="50" t="s">
        <v>213</v>
      </c>
      <c r="E15" s="50"/>
      <c r="F15" s="50"/>
      <c r="G15" s="50"/>
      <c r="H15" s="50"/>
      <c r="I15" s="50" t="s">
        <v>280</v>
      </c>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row>
    <row r="16" spans="1:93">
      <c r="A16" s="45" t="s">
        <v>139</v>
      </c>
      <c r="B16" s="50"/>
      <c r="C16" s="48"/>
      <c r="D16" s="48"/>
      <c r="E16" s="48"/>
      <c r="F16" s="48"/>
      <c r="G16" s="50"/>
      <c r="H16" s="50"/>
      <c r="I16" s="50" t="s">
        <v>281</v>
      </c>
      <c r="J16" s="50"/>
      <c r="K16" s="48"/>
      <c r="L16" s="48"/>
      <c r="M16" s="48"/>
      <c r="N16" s="48"/>
      <c r="O16" s="48"/>
      <c r="P16" s="48"/>
      <c r="Q16" s="55"/>
      <c r="R16" s="48"/>
      <c r="S16" s="48"/>
      <c r="T16" s="48"/>
      <c r="U16" s="48"/>
      <c r="V16" s="48"/>
      <c r="W16" s="48"/>
      <c r="X16" s="55"/>
      <c r="Y16" s="48"/>
      <c r="Z16" s="48"/>
      <c r="AA16" s="48"/>
      <c r="AB16" s="48"/>
      <c r="AC16" s="48"/>
      <c r="AD16" s="48"/>
      <c r="AE16" s="55"/>
      <c r="AF16" s="48"/>
      <c r="AG16" s="48"/>
      <c r="AH16" s="48"/>
      <c r="AI16" s="48"/>
      <c r="AJ16" s="48"/>
      <c r="AK16" s="48"/>
      <c r="AL16" s="55"/>
      <c r="AM16" s="48"/>
      <c r="AN16" s="48"/>
      <c r="AO16" s="48"/>
      <c r="AP16" s="48"/>
      <c r="AQ16" s="48"/>
      <c r="AR16" s="48"/>
      <c r="AS16" s="55"/>
      <c r="AT16" s="48"/>
      <c r="AU16" s="48"/>
      <c r="AV16" s="48"/>
      <c r="AW16" s="48"/>
      <c r="AX16" s="48"/>
      <c r="AY16" s="48"/>
      <c r="AZ16" s="55"/>
      <c r="BA16" s="48"/>
      <c r="BB16" s="48"/>
      <c r="BC16" s="48"/>
      <c r="BD16" s="48"/>
      <c r="BE16" s="48"/>
      <c r="BF16" s="48"/>
      <c r="BG16" s="55"/>
      <c r="BH16" s="48"/>
      <c r="BI16" s="48"/>
      <c r="BJ16" s="48"/>
      <c r="BK16" s="48"/>
      <c r="BL16" s="48"/>
      <c r="BM16" s="48"/>
      <c r="BN16" s="55"/>
      <c r="BO16" s="48"/>
      <c r="BP16" s="48"/>
      <c r="BQ16" s="48"/>
      <c r="BR16" s="48"/>
      <c r="BS16" s="48"/>
      <c r="BT16" s="48"/>
      <c r="BU16" s="55"/>
      <c r="BV16" s="48"/>
      <c r="BW16" s="48"/>
      <c r="BX16" s="48"/>
      <c r="BY16" s="48"/>
      <c r="BZ16" s="48"/>
      <c r="CA16" s="48"/>
      <c r="CB16" s="55"/>
      <c r="CC16" s="48"/>
      <c r="CD16" s="48"/>
      <c r="CE16" s="48"/>
      <c r="CF16" s="48"/>
      <c r="CG16" s="48"/>
      <c r="CH16" s="48"/>
      <c r="CI16" s="55"/>
      <c r="CJ16" s="48"/>
      <c r="CK16" s="48"/>
      <c r="CL16" s="48"/>
      <c r="CM16" s="48"/>
      <c r="CN16" s="48"/>
      <c r="CO16" s="48"/>
    </row>
  </sheetData>
  <phoneticPr fontId="1"/>
  <pageMargins left="0.7" right="0.7" top="0.75" bottom="0.75" header="0.3" footer="0.3"/>
  <pageSetup paperSize="9" orientation="portrait" r:id="rId1"/>
  <tableParts count="79">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443E45-9F34-478E-AE85-778AB22FC8A4}">
  <ds:schemaRefs>
    <ds:schemaRef ds:uri="http://schemas.microsoft.com/DataMashup"/>
  </ds:schemaRefs>
</ds:datastoreItem>
</file>

<file path=docMetadata/LabelInfo.xml><?xml version="1.0" encoding="utf-8"?>
<clbl:labelList xmlns:clbl="http://schemas.microsoft.com/office/2020/mipLabelMetadata">
  <clbl:label id="{58be8688-6625-4e52-80d8-c17f3a9ae08a}" enabled="0" method="" siteId="{58be8688-6625-4e52-80d8-c17f3a9ae08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説明</vt:lpstr>
      <vt:lpstr>結果報告書</vt:lpstr>
      <vt:lpstr>別紙（詳細報告）</vt:lpstr>
      <vt:lpstr>チーム名</vt:lpstr>
      <vt:lpstr>選手名</vt:lpstr>
      <vt:lpstr>結果報告書!Print_Area</vt:lpstr>
      <vt:lpstr>水野_章二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dc:creator>
  <cp:lastModifiedBy>Itou, Katsuhide / 伊藤　勝英</cp:lastModifiedBy>
  <cp:lastPrinted>2024-04-24T11:22:15Z</cp:lastPrinted>
  <dcterms:created xsi:type="dcterms:W3CDTF">2004-05-06T13:54:20Z</dcterms:created>
  <dcterms:modified xsi:type="dcterms:W3CDTF">2026-07-05T22:30:19Z</dcterms:modified>
</cp:coreProperties>
</file>